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3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国有资本经营预算" sheetId="10" r:id="rId10"/>
    <sheet name="10部门项目支出" sheetId="11" r:id="rId11"/>
    <sheet name="11项目绩效目标表" sheetId="12" r:id="rId12"/>
    <sheet name="12政府采购预算表" sheetId="13" r:id="rId13"/>
  </sheets>
  <calcPr calcId="144525"/>
</workbook>
</file>

<file path=xl/comments1.xml><?xml version="1.0" encoding="utf-8"?>
<comments xmlns="http://schemas.openxmlformats.org/spreadsheetml/2006/main">
  <authors>
    <author>YSK</author>
  </authors>
  <commentList>
    <comment ref="A4" authorId="0">
      <text>
        <r>
          <rPr>
            <b/>
            <sz val="9"/>
            <rFont val="宋体"/>
            <charset val="134"/>
          </rPr>
          <t>YSK:</t>
        </r>
        <r>
          <rPr>
            <sz val="9"/>
            <rFont val="宋体"/>
            <charset val="134"/>
          </rPr>
          <t xml:space="preserve">
用一体化系统中的部门代码</t>
        </r>
      </text>
    </comment>
  </commentList>
</comments>
</file>

<file path=xl/sharedStrings.xml><?xml version="1.0" encoding="utf-8"?>
<sst xmlns="http://schemas.openxmlformats.org/spreadsheetml/2006/main" count="685" uniqueCount="364">
  <si>
    <t>表号</t>
  </si>
  <si>
    <t xml:space="preserve">表名
</t>
  </si>
  <si>
    <t>表1</t>
  </si>
  <si>
    <t xml:space="preserve">收支总表
</t>
  </si>
  <si>
    <t>表2</t>
  </si>
  <si>
    <t xml:space="preserve">收入总表
</t>
  </si>
  <si>
    <t>表3</t>
  </si>
  <si>
    <t xml:space="preserve">支出总表
</t>
  </si>
  <si>
    <t>表4</t>
  </si>
  <si>
    <t xml:space="preserve">财政拨款收支总表
</t>
  </si>
  <si>
    <t>表5</t>
  </si>
  <si>
    <t xml:space="preserve">一般公共预算支出表
</t>
  </si>
  <si>
    <t>表6</t>
  </si>
  <si>
    <t xml:space="preserve">一般公共预算基本支出表
</t>
  </si>
  <si>
    <t>表7</t>
  </si>
  <si>
    <t xml:space="preserve">一般公共预算“三公”经费支出表
</t>
  </si>
  <si>
    <t>表8</t>
  </si>
  <si>
    <t xml:space="preserve">政府性基金预算支出表
</t>
  </si>
  <si>
    <t>表9</t>
  </si>
  <si>
    <t xml:space="preserve">国有资本经营预算支出表
</t>
  </si>
  <si>
    <t>表10</t>
  </si>
  <si>
    <t xml:space="preserve">部门项目支出
</t>
  </si>
  <si>
    <t>表11</t>
  </si>
  <si>
    <t xml:space="preserve">项目绩效目标表
</t>
  </si>
  <si>
    <t>表12</t>
  </si>
  <si>
    <t xml:space="preserve">政府采购预算表
</t>
  </si>
  <si>
    <t>收支总表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</si>
  <si>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</si>
  <si>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</si>
  <si>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</si>
  <si>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</si>
  <si>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</si>
  <si>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</si>
  <si>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</si>
  <si>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</si>
  <si>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</si>
  <si>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</si>
  <si>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</si>
  <si>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</si>
  <si>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</si>
  <si>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</si>
  <si>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</si>
  <si>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</si>
  <si>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</si>
  <si>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</si>
  <si>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</si>
  <si>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</si>
  <si>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</si>
  <si>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</si>
  <si>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</si>
  <si>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</si>
  <si>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</si>
  <si>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</si>
  <si>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</si>
  <si>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</si>
  <si>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</si>
  <si>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</si>
  <si>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</si>
  <si>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</si>
  <si>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</si>
  <si>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</si>
  <si>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</si>
  <si>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</si>
  <si>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</si>
  <si>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</si>
  <si>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</si>
  <si>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</si>
  <si>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</si>
  <si>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</si>
  <si>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</si>
  <si>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</si>
  <si>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</si>
  <si>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</si>
  <si>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</si>
  <si>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</si>
  <si>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</si>
  <si>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</si>
  <si>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</si>
  <si>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</si>
  <si>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 xml:space="preserve">
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</si>
  <si>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</si>
  <si>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</si>
  <si>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</si>
  <si>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</si>
  <si>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</si>
  <si>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</si>
  <si>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</si>
  <si>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</si>
  <si>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</si>
  <si>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</si>
  <si>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</si>
  <si>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</si>
  <si>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</si>
  <si>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</si>
  <si>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</si>
  <si>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</si>
  <si>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701</t>
  </si>
  <si>
    <t>锡林郭勒盟生态环境局（部门）</t>
  </si>
  <si>
    <t>701102</t>
  </si>
  <si>
    <t>锡林郭勒盟生态环境局锡林浩特市分局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</si>
  <si>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</si>
  <si>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</si>
  <si>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</si>
  <si>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</si>
  <si>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</si>
  <si>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</si>
  <si>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</si>
  <si>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</si>
  <si>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</si>
  <si>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</si>
  <si>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</si>
  <si>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</si>
  <si>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</si>
  <si>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</si>
  <si>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 xml:space="preserve">机关事业单位职业年金缴费支出
</t>
  </si>
  <si>
    <t>其他社会保障和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</si>
  <si>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</si>
  <si>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</si>
  <si>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</si>
  <si>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</si>
  <si>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</si>
  <si>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</si>
  <si>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</si>
  <si>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</si>
  <si>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211</t>
  </si>
  <si>
    <t>节能环保支出</t>
  </si>
  <si>
    <t>21101</t>
  </si>
  <si>
    <t>环境保护管理事务</t>
  </si>
  <si>
    <t>2110101</t>
  </si>
  <si>
    <t>行政运行</t>
  </si>
  <si>
    <t>2110102</t>
  </si>
  <si>
    <t>一般行政管理事务</t>
  </si>
  <si>
    <t>2110104</t>
  </si>
  <si>
    <t>生态环境保护宣传</t>
  </si>
  <si>
    <t>21102</t>
  </si>
  <si>
    <t>环境监测与监察</t>
  </si>
  <si>
    <t>2110299</t>
  </si>
  <si>
    <t>其他环境监测与监察支出</t>
  </si>
  <si>
    <t>21103</t>
  </si>
  <si>
    <t>污染防治</t>
  </si>
  <si>
    <t>2110301</t>
  </si>
  <si>
    <t>大气</t>
  </si>
  <si>
    <t>2110302</t>
  </si>
  <si>
    <t>水体</t>
  </si>
  <si>
    <t>2110304</t>
  </si>
  <si>
    <t>固体废弃物与化学品</t>
  </si>
  <si>
    <t>2110306</t>
  </si>
  <si>
    <t>辐射</t>
  </si>
  <si>
    <t>2110307</t>
  </si>
  <si>
    <t>土壤</t>
  </si>
  <si>
    <t>21111</t>
  </si>
  <si>
    <t>污染减排</t>
  </si>
  <si>
    <t>生态环境监测与信息</t>
  </si>
  <si>
    <t>2111102</t>
  </si>
  <si>
    <t>生态环境执法监察</t>
  </si>
  <si>
    <t>221</t>
  </si>
  <si>
    <t>住房保障支出</t>
  </si>
  <si>
    <t>22102</t>
  </si>
  <si>
    <t>住房改革支出</t>
  </si>
  <si>
    <t>2210201</t>
  </si>
  <si>
    <t>住房公积金</t>
  </si>
  <si>
    <t>财政拨款收支总表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</si>
  <si>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</si>
  <si>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</si>
  <si>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</si>
  <si>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</si>
  <si>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</si>
  <si>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</si>
  <si>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</si>
  <si>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</si>
  <si>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</si>
  <si>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</si>
  <si>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</si>
  <si>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</si>
  <si>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</si>
  <si>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</si>
  <si>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</si>
  <si>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</si>
  <si>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</si>
  <si>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</si>
  <si>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</si>
  <si>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</si>
  <si>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</si>
  <si>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</si>
  <si>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</si>
  <si>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</si>
  <si>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</si>
  <si>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</si>
  <si>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</si>
  <si>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</si>
  <si>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</si>
  <si>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</si>
  <si>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</si>
  <si>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</si>
  <si>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</si>
  <si>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</si>
  <si>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</si>
  <si>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</si>
  <si>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 xml:space="preserve">（三十）抗疫特别国债还本支出 </t>
  </si>
  <si>
    <t>（三十一）与中央财政往来性支出</t>
  </si>
  <si>
    <t>二、年终结转结余</t>
  </si>
  <si>
    <t>一般公共预算支出表</t>
  </si>
  <si>
    <t>人员经费</t>
  </si>
  <si>
    <t>公用经费</t>
  </si>
  <si>
    <t>合      计</t>
  </si>
  <si>
    <t>一般公共预算基本支出表</t>
  </si>
  <si>
    <t xml:space="preserve">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</si>
  <si>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</si>
  <si>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</si>
  <si>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</si>
  <si>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</si>
  <si>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</si>
  <si>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</si>
  <si>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</si>
  <si>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</si>
  <si>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</si>
  <si>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</si>
  <si>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</si>
  <si>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</si>
  <si>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</si>
  <si>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</si>
  <si>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</si>
  <si>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</si>
  <si>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</si>
  <si>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</si>
  <si>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</si>
  <si>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</si>
  <si>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</si>
  <si>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</si>
  <si>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</si>
  <si>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</si>
  <si>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</si>
  <si>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</si>
  <si>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</si>
  <si>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</si>
  <si>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</si>
  <si>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30208</t>
  </si>
  <si>
    <t>取暖费</t>
  </si>
  <si>
    <t>30209</t>
  </si>
  <si>
    <t>物业管理费</t>
  </si>
  <si>
    <t>30217</t>
  </si>
  <si>
    <t>公务接待费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</si>
  <si>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</si>
  <si>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</si>
  <si>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</si>
  <si>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</si>
  <si>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</si>
  <si>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</si>
  <si>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</si>
  <si>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</si>
  <si>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</si>
  <si>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一般公共预算“三公”经费支出表</t>
  </si>
  <si>
    <t>单位名称</t>
  </si>
  <si>
    <t>2020预算数</t>
  </si>
  <si>
    <t>2021预算数</t>
  </si>
  <si>
    <t>2022预算数</t>
  </si>
  <si>
    <t>"三公"经费合计</t>
  </si>
  <si>
    <t>因公出国(境)费</t>
  </si>
  <si>
    <t>公务用车购置及运行费</t>
  </si>
  <si>
    <t>公务用车购置费</t>
  </si>
  <si>
    <t>701102-锡林郭勒盟生态环境局锡林浩特市分局</t>
  </si>
  <si>
    <t>政府性基金预算支出表</t>
  </si>
  <si>
    <t>本年政府性基金预算支出</t>
  </si>
  <si>
    <t>备注：我单位无政府性基金财政拨款预算，此表为空表</t>
  </si>
  <si>
    <t>国有资本经营预算支出表</t>
  </si>
  <si>
    <t>本年国有资本经营预算支出</t>
  </si>
  <si>
    <t>备注：我单位无国有资本经营预算，此表为空表</t>
  </si>
  <si>
    <t>项目支出表</t>
  </si>
  <si>
    <t>类型</t>
  </si>
  <si>
    <t>项目名称</t>
  </si>
  <si>
    <t>单位编码</t>
  </si>
  <si>
    <t>项目单位</t>
  </si>
  <si>
    <t>本年拨款</t>
  </si>
  <si>
    <t>财政拨款结转结余</t>
  </si>
  <si>
    <t>部门预算项目</t>
  </si>
  <si>
    <t>2022年办公运行及宣传教育经费</t>
  </si>
  <si>
    <t>2022年污染防治攻坚战经费</t>
  </si>
  <si>
    <t>合  计</t>
  </si>
  <si>
    <t>项目绩效目标表</t>
  </si>
  <si>
    <t>项目类别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</si>
  <si>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</si>
  <si>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</si>
  <si>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</si>
  <si>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</si>
  <si>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</si>
  <si>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</si>
  <si>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</si>
  <si>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</si>
  <si>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</si>
  <si>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 xml:space="preserve">目标1：组织召开生态环境工作协调会议；赴自治区生态环境厅等上级部门协调工作；下乡督查检查指导工作。                        
 目标2：保障我局生态环境系统内部审计、财务工作开展。
 目标3：保障我局生态环保系统日常工作开展。 
 目标4：保障我局生态环境宣教工作有序开展。
</t>
  </si>
  <si>
    <t>效益指标</t>
  </si>
  <si>
    <t>经济效益</t>
  </si>
  <si>
    <t>无</t>
  </si>
  <si>
    <t>正向</t>
  </si>
  <si>
    <t>大于等于</t>
  </si>
  <si>
    <t>0</t>
  </si>
  <si>
    <t>次</t>
  </si>
  <si>
    <t>社会效益</t>
  </si>
  <si>
    <t>开展环保设施公众开放活动</t>
  </si>
  <si>
    <t>定性</t>
  </si>
  <si>
    <t>通过各类新闻媒体开展生态环境保护宣传</t>
  </si>
  <si>
    <t>生态效益</t>
  </si>
  <si>
    <t>促进生态文明建设</t>
  </si>
  <si>
    <t>可持续影响</t>
  </si>
  <si>
    <t>运用新媒体宣传生态环境保护的重要性</t>
  </si>
  <si>
    <t>满意度指标</t>
  </si>
  <si>
    <t>服务对象满意度</t>
  </si>
  <si>
    <t>培训人员满意度</t>
  </si>
  <si>
    <t>90</t>
  </si>
  <si>
    <t>%</t>
  </si>
  <si>
    <t>公众参与满意度</t>
  </si>
  <si>
    <t>目标1：完成自治区下达大气污染防治年度考核任务
目标2：完成全市饮用水源地环境状况评估 ；完成全市水污染防治考核及水污染防治攻坚战工作
 目标3：完成全市土壤污染防治行动计划评估考核；
 目标4：委托第三方开展执法监测、农村环境监测重点监管企业地下水监测
目标5：开展生态文明示范市（县）创建工作</t>
  </si>
  <si>
    <t>产出指标</t>
  </si>
  <si>
    <t>数量指标</t>
  </si>
  <si>
    <t>完成大气污染防治督查及检查次数</t>
  </si>
  <si>
    <t>3</t>
  </si>
  <si>
    <t>检查全市危险废物规范化管理企业个数</t>
  </si>
  <si>
    <t>30</t>
  </si>
  <si>
    <t>个</t>
  </si>
  <si>
    <t>中央环保督察工作经费</t>
  </si>
  <si>
    <t>2</t>
  </si>
  <si>
    <t>生态环境法制工作专项经费</t>
  </si>
  <si>
    <t>水污染防治考核及水污染防治攻坚战工作及培训经费</t>
  </si>
  <si>
    <t>5</t>
  </si>
  <si>
    <t>水、气、土专项治理工作经费</t>
  </si>
  <si>
    <t>1</t>
  </si>
  <si>
    <t>委托第三方开展农村环境监测重点监管企业地下水监测</t>
  </si>
  <si>
    <t>8</t>
  </si>
  <si>
    <t>危险废物经营许可培训及现场核查及印刷</t>
  </si>
  <si>
    <t>质量指标</t>
  </si>
  <si>
    <t>完成大气污染防治督查及检查次数完成率</t>
  </si>
  <si>
    <t>100</t>
  </si>
  <si>
    <t>全盟重点行业企业管理培训合格率</t>
  </si>
  <si>
    <t>95</t>
  </si>
  <si>
    <t>全盟重点行业企业用地信息掌握程度</t>
  </si>
  <si>
    <t>水生态环境管理任务完成率</t>
  </si>
  <si>
    <t>开展大气污染防治相关培训覆盖率</t>
  </si>
  <si>
    <t>表15</t>
  </si>
  <si>
    <t>政府采购预算表</t>
  </si>
  <si>
    <t>单位:元</t>
  </si>
  <si>
    <t>采购品目编码</t>
  </si>
  <si>
    <t>采购品目</t>
  </si>
  <si>
    <t>申报情况</t>
  </si>
  <si>
    <t>资金性质</t>
  </si>
  <si>
    <t>申请数量</t>
  </si>
  <si>
    <t>单价(元)</t>
  </si>
  <si>
    <t>金额(元)</t>
  </si>
  <si>
    <t>车辆燃修费（定额）</t>
  </si>
  <si>
    <t>C050301</t>
  </si>
  <si>
    <t>车辆维修和保养服务</t>
  </si>
  <si>
    <t>C050302</t>
  </si>
  <si>
    <t>车辆加油服务</t>
  </si>
  <si>
    <t>C15040201</t>
  </si>
  <si>
    <t>机动车保险服务</t>
  </si>
  <si>
    <t>A090101</t>
  </si>
  <si>
    <t>复印纸</t>
  </si>
  <si>
    <t>C08140199</t>
  </si>
  <si>
    <t>其他印刷服务</t>
  </si>
  <si>
    <t>A020201</t>
  </si>
  <si>
    <t>复印机</t>
  </si>
  <si>
    <t>A060503</t>
  </si>
  <si>
    <t>金属质柜类</t>
  </si>
  <si>
    <t>A02010104</t>
  </si>
  <si>
    <t>台式计算机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</si>
</sst>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</numFmts>
  <fonts count="33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name val="SimSun"/>
      <charset val="134"/>
    </font>
    <font>
      <b/>
      <sz val="11"/>
      <name val="宋体"/>
      <charset val="134"/>
    </font>
    <font>
      <b/>
      <sz val="12"/>
      <name val="SimSun"/>
      <charset val="134"/>
    </font>
    <font>
      <sz val="11"/>
      <name val="Hiragino Sans GB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6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1" fillId="0" borderId="3" xfId="0" applyFont="1" applyFill="1" applyBorder="1" applyAlignment="1">
      <alignment horizontal="left" vertical="center" wrapText="1" indent="1"/>
    </xf>
    <xf numFmtId="4" fontId="1" fillId="0" borderId="3" xfId="0" applyNumberFormat="1" applyFont="1" applyBorder="1" applyAlignment="1">
      <alignment horizontal="righ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vertical="center"/>
    </xf>
    <xf numFmtId="4" fontId="3" fillId="0" borderId="3" xfId="0" applyNumberFormat="1" applyFont="1" applyBorder="1" applyAlignment="1">
      <alignment horizontal="right" vertical="center" wrapText="1"/>
    </xf>
    <xf numFmtId="0" fontId="0" fillId="0" borderId="3" xfId="0" applyFont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4" fontId="5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numFmt numFmtId="0" formatCode="General"/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:B1"/>
    </sheetView>
  </sheetViews>
  <sheetFormatPr defaultColWidth="10" defaultRowHeight="13.5" outlineLevelCol="1"/>
  <cols>
    <col min="1" max="1" width="32.8666666666667" customWidth="1"/>
    <col min="2" max="2" width="69.0833333333333" customWidth="1"/>
    <col min="3" max="3" width="9.76666666666667" customWidth="1"/>
  </cols>
  <sheetData>
    <row r="1" ht="56.95" customHeight="1" spans="1:2">
      <c r="A1" s="3"/>
      <c r="B1" s="3"/>
    </row>
    <row r="2" ht="56.95" customHeight="1" spans="1:2">
      <c r="A2" s="57" t="s">
        <v>0</v>
      </c>
      <c r="B2" s="57" t="s">
        <v>1</v>
      </c>
    </row>
    <row r="3" ht="28.45" customHeight="1" spans="1:2">
      <c r="A3" s="58" t="s">
        <v>2</v>
      </c>
      <c r="B3" s="59" t="s">
        <v>3</v>
      </c>
    </row>
    <row r="4" ht="28.45" customHeight="1" spans="1:2">
      <c r="A4" s="58" t="s">
        <v>4</v>
      </c>
      <c r="B4" s="59" t="s">
        <v>5</v>
      </c>
    </row>
    <row r="5" ht="28.45" customHeight="1" spans="1:2">
      <c r="A5" s="58" t="s">
        <v>6</v>
      </c>
      <c r="B5" s="59" t="s">
        <v>7</v>
      </c>
    </row>
    <row r="6" ht="28.45" customHeight="1" spans="1:2">
      <c r="A6" s="58" t="s">
        <v>8</v>
      </c>
      <c r="B6" s="59" t="s">
        <v>9</v>
      </c>
    </row>
    <row r="7" ht="28.45" customHeight="1" spans="1:2">
      <c r="A7" s="58" t="s">
        <v>10</v>
      </c>
      <c r="B7" s="59" t="s">
        <v>11</v>
      </c>
    </row>
    <row r="8" ht="28.45" customHeight="1" spans="1:2">
      <c r="A8" s="58" t="s">
        <v>12</v>
      </c>
      <c r="B8" s="59" t="s">
        <v>13</v>
      </c>
    </row>
    <row r="9" ht="28.45" customHeight="1" spans="1:2">
      <c r="A9" s="58" t="s">
        <v>14</v>
      </c>
      <c r="B9" s="59" t="s">
        <v>15</v>
      </c>
    </row>
    <row r="10" ht="28.45" customHeight="1" spans="1:2">
      <c r="A10" s="58" t="s">
        <v>16</v>
      </c>
      <c r="B10" s="59" t="s">
        <v>17</v>
      </c>
    </row>
    <row r="11" ht="28.45" customHeight="1" spans="1:2">
      <c r="A11" s="58" t="s">
        <v>18</v>
      </c>
      <c r="B11" s="59" t="s">
        <v>19</v>
      </c>
    </row>
    <row r="12" ht="28.45" customHeight="1" spans="1:2">
      <c r="A12" s="58" t="s">
        <v>20</v>
      </c>
      <c r="B12" s="59" t="s">
        <v>21</v>
      </c>
    </row>
    <row r="13" ht="28.45" customHeight="1" spans="1:2">
      <c r="A13" s="58" t="s">
        <v>22</v>
      </c>
      <c r="B13" s="59" t="s">
        <v>23</v>
      </c>
    </row>
    <row r="14" ht="28.45" customHeight="1" spans="1:2">
      <c r="A14" s="58" t="s">
        <v>24</v>
      </c>
      <c r="B14" s="59" t="s">
        <v>25</v>
      </c>
    </row>
  </sheetData>
  <mergeCells count="1">
    <mergeCell ref="A1:B1"/>
  </mergeCells>
  <pageMargins left="0.75" right="0.75" top="0.268999993801117" bottom="0.268999993801117" header="0" footer="0"/>
  <pageSetup paperSize="9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C13" sqref="C13"/>
    </sheetView>
  </sheetViews>
  <sheetFormatPr defaultColWidth="10" defaultRowHeight="13.5" outlineLevelCol="4"/>
  <cols>
    <col min="1" max="1" width="15.3833333333333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2" t="s">
        <v>18</v>
      </c>
      <c r="B1" s="2"/>
      <c r="C1" s="2"/>
      <c r="D1" s="2"/>
      <c r="E1" s="2" t="s">
        <v>79</v>
      </c>
    </row>
    <row r="2" ht="56.95" customHeight="1" spans="1:5">
      <c r="A2" s="3" t="s">
        <v>264</v>
      </c>
      <c r="B2" s="3"/>
      <c r="C2" s="3"/>
      <c r="D2" s="3"/>
      <c r="E2" s="3"/>
    </row>
    <row r="3" ht="14.3" customHeight="1" spans="1:5">
      <c r="A3" s="2"/>
      <c r="B3" s="2"/>
      <c r="C3" s="2"/>
      <c r="D3" s="2"/>
      <c r="E3" s="13" t="s">
        <v>27</v>
      </c>
    </row>
    <row r="4" ht="28.45" customHeight="1" spans="1:5">
      <c r="A4" s="4" t="s">
        <v>101</v>
      </c>
      <c r="B4" s="4" t="s">
        <v>102</v>
      </c>
      <c r="C4" s="4" t="s">
        <v>265</v>
      </c>
      <c r="D4" s="4"/>
      <c r="E4" s="4"/>
    </row>
    <row r="5" ht="28.45" customHeight="1" spans="1:5">
      <c r="A5" s="4"/>
      <c r="B5" s="4"/>
      <c r="C5" s="4" t="s">
        <v>83</v>
      </c>
      <c r="D5" s="4" t="s">
        <v>103</v>
      </c>
      <c r="E5" s="4" t="s">
        <v>104</v>
      </c>
    </row>
    <row r="6" ht="34.15" customHeight="1" spans="1:5">
      <c r="A6" s="15"/>
      <c r="B6" s="15"/>
      <c r="C6" s="16"/>
      <c r="D6" s="17"/>
      <c r="E6" s="17"/>
    </row>
    <row r="7" ht="34.15" customHeight="1" spans="1:5">
      <c r="A7" s="15"/>
      <c r="B7" s="15"/>
      <c r="C7" s="16"/>
      <c r="D7" s="17"/>
      <c r="E7" s="16"/>
    </row>
    <row r="8" ht="34.15" customHeight="1" spans="1:5">
      <c r="A8" s="15"/>
      <c r="B8" s="18"/>
      <c r="C8" s="16"/>
      <c r="D8" s="19"/>
      <c r="E8" s="19"/>
    </row>
    <row r="9" ht="34.15" customHeight="1" spans="1:5">
      <c r="A9" s="4" t="s">
        <v>83</v>
      </c>
      <c r="B9" s="4"/>
      <c r="C9" s="16"/>
      <c r="D9" s="16"/>
      <c r="E9" s="16"/>
    </row>
    <row r="10" spans="1:1">
      <c r="A10" t="s">
        <v>266</v>
      </c>
    </row>
  </sheetData>
  <mergeCells count="6">
    <mergeCell ref="A2:E2"/>
    <mergeCell ref="A3:D3"/>
    <mergeCell ref="C4:E4"/>
    <mergeCell ref="A9:B9"/>
    <mergeCell ref="A4:A5"/>
    <mergeCell ref="B4:B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G18" sqref="G18"/>
    </sheetView>
  </sheetViews>
  <sheetFormatPr defaultColWidth="10" defaultRowHeight="13.5" outlineLevelRow="7"/>
  <cols>
    <col min="1" max="1" width="15.3833333333333" customWidth="1"/>
    <col min="2" max="2" width="20.5166666666667" customWidth="1"/>
    <col min="3" max="3" width="12.8166666666667" customWidth="1"/>
    <col min="4" max="4" width="30.775" customWidth="1"/>
    <col min="5" max="13" width="12.8166666666667" customWidth="1"/>
    <col min="14" max="14" width="9.76666666666667" customWidth="1"/>
  </cols>
  <sheetData>
    <row r="1" ht="22.75" customHeight="1" spans="1:13">
      <c r="A1" s="2" t="s">
        <v>20</v>
      </c>
      <c r="B1" s="2"/>
      <c r="D1" s="2"/>
      <c r="E1" s="2"/>
      <c r="F1" s="2"/>
      <c r="G1" s="2"/>
      <c r="H1" s="2"/>
      <c r="I1" s="2"/>
      <c r="J1" s="2"/>
      <c r="K1" s="2"/>
      <c r="L1" s="2"/>
      <c r="M1" s="2" t="s">
        <v>79</v>
      </c>
    </row>
    <row r="2" ht="56.95" customHeight="1" spans="1:13">
      <c r="A2" s="3" t="s">
        <v>267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2.75" customHeight="1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3" t="s">
        <v>27</v>
      </c>
      <c r="M3" s="13"/>
    </row>
    <row r="4" ht="28.45" customHeight="1" spans="1:13">
      <c r="A4" s="4" t="s">
        <v>268</v>
      </c>
      <c r="B4" s="4" t="s">
        <v>269</v>
      </c>
      <c r="C4" s="4" t="s">
        <v>270</v>
      </c>
      <c r="D4" s="4" t="s">
        <v>271</v>
      </c>
      <c r="E4" s="4" t="s">
        <v>83</v>
      </c>
      <c r="F4" s="4" t="s">
        <v>272</v>
      </c>
      <c r="G4" s="4"/>
      <c r="H4" s="4"/>
      <c r="I4" s="4" t="s">
        <v>273</v>
      </c>
      <c r="J4" s="4"/>
      <c r="K4" s="4"/>
      <c r="L4" s="4" t="s">
        <v>89</v>
      </c>
      <c r="M4" s="4" t="s">
        <v>95</v>
      </c>
    </row>
    <row r="5" ht="28.6" customHeight="1" spans="1:13">
      <c r="A5" s="4"/>
      <c r="B5" s="4"/>
      <c r="C5" s="4"/>
      <c r="D5" s="4"/>
      <c r="E5" s="4"/>
      <c r="F5" s="4" t="s">
        <v>86</v>
      </c>
      <c r="G5" s="4" t="s">
        <v>87</v>
      </c>
      <c r="H5" s="4" t="s">
        <v>88</v>
      </c>
      <c r="I5" s="4" t="s">
        <v>86</v>
      </c>
      <c r="J5" s="4" t="s">
        <v>87</v>
      </c>
      <c r="K5" s="4" t="s">
        <v>88</v>
      </c>
      <c r="L5" s="4"/>
      <c r="M5" s="4"/>
    </row>
    <row r="6" s="1" customFormat="1" ht="34.15" customHeight="1" spans="1:13">
      <c r="A6" s="5" t="s">
        <v>274</v>
      </c>
      <c r="B6" s="5" t="s">
        <v>275</v>
      </c>
      <c r="C6" s="5" t="s">
        <v>98</v>
      </c>
      <c r="D6" s="5" t="s">
        <v>99</v>
      </c>
      <c r="E6" s="11">
        <v>100</v>
      </c>
      <c r="F6" s="8">
        <v>100</v>
      </c>
      <c r="G6" s="8"/>
      <c r="H6" s="8"/>
      <c r="I6" s="8"/>
      <c r="J6" s="8"/>
      <c r="K6" s="8"/>
      <c r="L6" s="8"/>
      <c r="M6" s="8"/>
    </row>
    <row r="7" s="1" customFormat="1" ht="34.15" customHeight="1" spans="1:13">
      <c r="A7" s="5" t="s">
        <v>274</v>
      </c>
      <c r="B7" s="5" t="s">
        <v>276</v>
      </c>
      <c r="C7" s="5" t="s">
        <v>98</v>
      </c>
      <c r="D7" s="5" t="s">
        <v>99</v>
      </c>
      <c r="E7" s="11">
        <v>70</v>
      </c>
      <c r="F7" s="8">
        <v>70</v>
      </c>
      <c r="G7" s="8"/>
      <c r="H7" s="8"/>
      <c r="I7" s="8"/>
      <c r="J7" s="8"/>
      <c r="K7" s="8"/>
      <c r="L7" s="8"/>
      <c r="M7" s="8"/>
    </row>
    <row r="8" s="1" customFormat="1" ht="34.15" customHeight="1" spans="1:13">
      <c r="A8" s="9" t="s">
        <v>277</v>
      </c>
      <c r="B8" s="14"/>
      <c r="C8" s="14"/>
      <c r="D8" s="14"/>
      <c r="E8" s="11">
        <v>170</v>
      </c>
      <c r="F8" s="11">
        <v>170</v>
      </c>
      <c r="G8" s="11"/>
      <c r="H8" s="11"/>
      <c r="I8" s="11"/>
      <c r="J8" s="11"/>
      <c r="K8" s="11"/>
      <c r="L8" s="11"/>
      <c r="M8" s="11"/>
    </row>
  </sheetData>
  <mergeCells count="12">
    <mergeCell ref="A2:M2"/>
    <mergeCell ref="A3:J3"/>
    <mergeCell ref="L3:M3"/>
    <mergeCell ref="F4:H4"/>
    <mergeCell ref="I4:K4"/>
    <mergeCell ref="A4:A5"/>
    <mergeCell ref="B4:B5"/>
    <mergeCell ref="C4:C5"/>
    <mergeCell ref="D4:D5"/>
    <mergeCell ref="E4:E5"/>
    <mergeCell ref="L4:L5"/>
    <mergeCell ref="M4:M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opLeftCell="A16" workbookViewId="0">
      <selection activeCell="A5" sqref="$A5:$XFD24"/>
    </sheetView>
  </sheetViews>
  <sheetFormatPr defaultColWidth="10" defaultRowHeight="13.5"/>
  <cols>
    <col min="1" max="1" width="20.5166666666667" customWidth="1"/>
    <col min="2" max="2" width="30.775" customWidth="1"/>
    <col min="3" max="3" width="15.3833333333333" customWidth="1"/>
    <col min="4" max="4" width="17.95" customWidth="1"/>
    <col min="5" max="5" width="20.5166666666667" customWidth="1"/>
    <col min="6" max="13" width="15.3833333333333" customWidth="1"/>
    <col min="14" max="14" width="9.76666666666667" customWidth="1"/>
  </cols>
  <sheetData>
    <row r="1" ht="22.75" customHeight="1" spans="1:13">
      <c r="A1" s="2" t="s">
        <v>24</v>
      </c>
      <c r="C1" s="2"/>
      <c r="D1" s="2"/>
      <c r="E1" s="2"/>
      <c r="F1" s="2"/>
      <c r="G1" s="2"/>
      <c r="H1" s="2"/>
      <c r="I1" s="2"/>
      <c r="J1" s="2"/>
      <c r="K1" s="2"/>
      <c r="L1" s="2"/>
      <c r="M1" s="2" t="s">
        <v>79</v>
      </c>
    </row>
    <row r="2" ht="56.95" customHeight="1" spans="1:13">
      <c r="A2" s="3" t="s">
        <v>278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2.75" customHeight="1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s">
        <v>27</v>
      </c>
    </row>
    <row r="4" ht="56.95" customHeight="1" spans="1:13">
      <c r="A4" s="4" t="s">
        <v>269</v>
      </c>
      <c r="B4" s="4" t="s">
        <v>271</v>
      </c>
      <c r="C4" s="4" t="s">
        <v>279</v>
      </c>
      <c r="D4" s="4" t="s">
        <v>31</v>
      </c>
      <c r="E4" s="4" t="s">
        <v>280</v>
      </c>
      <c r="F4" s="4" t="s">
        <v>281</v>
      </c>
      <c r="G4" s="4" t="s">
        <v>282</v>
      </c>
      <c r="H4" s="4" t="s">
        <v>283</v>
      </c>
      <c r="I4" s="4" t="s">
        <v>284</v>
      </c>
      <c r="J4" s="4" t="s">
        <v>285</v>
      </c>
      <c r="K4" s="4" t="s">
        <v>286</v>
      </c>
      <c r="L4" s="4" t="s">
        <v>287</v>
      </c>
      <c r="M4" s="4" t="s">
        <v>288</v>
      </c>
    </row>
    <row r="5" s="1" customFormat="1" ht="34.15" customHeight="1" spans="1:13">
      <c r="A5" s="5" t="s">
        <v>275</v>
      </c>
      <c r="B5" s="5" t="s">
        <v>260</v>
      </c>
      <c r="C5" s="5" t="s">
        <v>274</v>
      </c>
      <c r="D5" s="8">
        <v>100</v>
      </c>
      <c r="E5" s="5" t="s">
        <v>289</v>
      </c>
      <c r="F5" s="5" t="s">
        <v>290</v>
      </c>
      <c r="G5" s="5" t="s">
        <v>291</v>
      </c>
      <c r="H5" s="5" t="s">
        <v>292</v>
      </c>
      <c r="I5" s="6" t="s">
        <v>293</v>
      </c>
      <c r="J5" s="6" t="s">
        <v>294</v>
      </c>
      <c r="K5" s="6" t="s">
        <v>295</v>
      </c>
      <c r="L5" s="6" t="s">
        <v>296</v>
      </c>
      <c r="M5" s="6">
        <v>1</v>
      </c>
    </row>
    <row r="6" s="1" customFormat="1" ht="34.15" customHeight="1" spans="1:13">
      <c r="A6" s="5"/>
      <c r="B6" s="5"/>
      <c r="C6" s="5"/>
      <c r="D6" s="8"/>
      <c r="E6" s="5"/>
      <c r="F6" s="5"/>
      <c r="G6" s="5" t="s">
        <v>297</v>
      </c>
      <c r="H6" s="5" t="s">
        <v>298</v>
      </c>
      <c r="I6" s="6" t="s">
        <v>299</v>
      </c>
      <c r="J6" s="6"/>
      <c r="K6" s="6" t="s">
        <v>295</v>
      </c>
      <c r="L6" s="6"/>
      <c r="M6" s="6">
        <v>8</v>
      </c>
    </row>
    <row r="7" s="1" customFormat="1" ht="40.7" customHeight="1" spans="1:13">
      <c r="A7" s="5"/>
      <c r="B7" s="5"/>
      <c r="C7" s="5"/>
      <c r="D7" s="8"/>
      <c r="E7" s="5"/>
      <c r="F7" s="5"/>
      <c r="G7" s="5"/>
      <c r="H7" s="5" t="s">
        <v>300</v>
      </c>
      <c r="I7" s="6" t="s">
        <v>299</v>
      </c>
      <c r="J7" s="6"/>
      <c r="K7" s="6" t="s">
        <v>295</v>
      </c>
      <c r="L7" s="6"/>
      <c r="M7" s="6">
        <v>7</v>
      </c>
    </row>
    <row r="8" s="1" customFormat="1" ht="34.15" customHeight="1" spans="1:13">
      <c r="A8" s="5"/>
      <c r="B8" s="5"/>
      <c r="C8" s="5"/>
      <c r="D8" s="8"/>
      <c r="E8" s="5"/>
      <c r="F8" s="5"/>
      <c r="G8" s="5" t="s">
        <v>301</v>
      </c>
      <c r="H8" s="5" t="s">
        <v>302</v>
      </c>
      <c r="I8" s="6" t="s">
        <v>299</v>
      </c>
      <c r="J8" s="6"/>
      <c r="K8" s="6" t="s">
        <v>295</v>
      </c>
      <c r="L8" s="6"/>
      <c r="M8" s="6">
        <v>6</v>
      </c>
    </row>
    <row r="9" s="1" customFormat="1" ht="40.7" customHeight="1" spans="1:13">
      <c r="A9" s="5"/>
      <c r="B9" s="5"/>
      <c r="C9" s="5"/>
      <c r="D9" s="8"/>
      <c r="E9" s="5"/>
      <c r="F9" s="5"/>
      <c r="G9" s="5" t="s">
        <v>303</v>
      </c>
      <c r="H9" s="5" t="s">
        <v>304</v>
      </c>
      <c r="I9" s="6" t="s">
        <v>299</v>
      </c>
      <c r="J9" s="6"/>
      <c r="K9" s="6" t="s">
        <v>295</v>
      </c>
      <c r="L9" s="6"/>
      <c r="M9" s="6">
        <v>8</v>
      </c>
    </row>
    <row r="10" s="1" customFormat="1" ht="34.15" customHeight="1" spans="1:13">
      <c r="A10" s="5"/>
      <c r="B10" s="5"/>
      <c r="C10" s="5"/>
      <c r="D10" s="8"/>
      <c r="E10" s="5"/>
      <c r="F10" s="5" t="s">
        <v>305</v>
      </c>
      <c r="G10" s="5" t="s">
        <v>306</v>
      </c>
      <c r="H10" s="5" t="s">
        <v>307</v>
      </c>
      <c r="I10" s="6" t="s">
        <v>293</v>
      </c>
      <c r="J10" s="6" t="s">
        <v>294</v>
      </c>
      <c r="K10" s="6" t="s">
        <v>308</v>
      </c>
      <c r="L10" s="6" t="s">
        <v>309</v>
      </c>
      <c r="M10" s="6">
        <v>5</v>
      </c>
    </row>
    <row r="11" s="1" customFormat="1" ht="34.15" customHeight="1" spans="1:13">
      <c r="A11" s="5"/>
      <c r="B11" s="5"/>
      <c r="C11" s="5"/>
      <c r="D11" s="8"/>
      <c r="E11" s="5"/>
      <c r="F11" s="5"/>
      <c r="G11" s="5"/>
      <c r="H11" s="5" t="s">
        <v>310</v>
      </c>
      <c r="I11" s="6" t="s">
        <v>293</v>
      </c>
      <c r="J11" s="6" t="s">
        <v>294</v>
      </c>
      <c r="K11" s="6" t="s">
        <v>308</v>
      </c>
      <c r="L11" s="6" t="s">
        <v>309</v>
      </c>
      <c r="M11" s="6">
        <v>5</v>
      </c>
    </row>
    <row r="12" s="1" customFormat="1" ht="40.7" customHeight="1" spans="1:13">
      <c r="A12" s="5" t="s">
        <v>276</v>
      </c>
      <c r="B12" s="5" t="s">
        <v>260</v>
      </c>
      <c r="C12" s="5" t="s">
        <v>274</v>
      </c>
      <c r="D12" s="8">
        <v>70</v>
      </c>
      <c r="E12" s="5" t="s">
        <v>311</v>
      </c>
      <c r="F12" s="5" t="s">
        <v>312</v>
      </c>
      <c r="G12" s="5" t="s">
        <v>313</v>
      </c>
      <c r="H12" s="5" t="s">
        <v>314</v>
      </c>
      <c r="I12" s="6" t="s">
        <v>293</v>
      </c>
      <c r="J12" s="6" t="s">
        <v>294</v>
      </c>
      <c r="K12" s="6" t="s">
        <v>315</v>
      </c>
      <c r="L12" s="6" t="s">
        <v>296</v>
      </c>
      <c r="M12" s="6">
        <v>3</v>
      </c>
    </row>
    <row r="13" s="1" customFormat="1" ht="40.7" customHeight="1" spans="1:13">
      <c r="A13" s="5"/>
      <c r="B13" s="5"/>
      <c r="C13" s="5"/>
      <c r="D13" s="8"/>
      <c r="E13" s="5"/>
      <c r="F13" s="5"/>
      <c r="G13" s="5"/>
      <c r="H13" s="5" t="s">
        <v>316</v>
      </c>
      <c r="I13" s="6" t="s">
        <v>293</v>
      </c>
      <c r="J13" s="6" t="s">
        <v>294</v>
      </c>
      <c r="K13" s="6" t="s">
        <v>317</v>
      </c>
      <c r="L13" s="6" t="s">
        <v>318</v>
      </c>
      <c r="M13" s="6">
        <v>3</v>
      </c>
    </row>
    <row r="14" s="1" customFormat="1" ht="34.15" customHeight="1" spans="1:13">
      <c r="A14" s="5"/>
      <c r="B14" s="5"/>
      <c r="C14" s="5"/>
      <c r="D14" s="8"/>
      <c r="E14" s="5"/>
      <c r="F14" s="5"/>
      <c r="G14" s="5"/>
      <c r="H14" s="5" t="s">
        <v>319</v>
      </c>
      <c r="I14" s="6" t="s">
        <v>293</v>
      </c>
      <c r="J14" s="6" t="s">
        <v>294</v>
      </c>
      <c r="K14" s="6" t="s">
        <v>320</v>
      </c>
      <c r="L14" s="6" t="s">
        <v>296</v>
      </c>
      <c r="M14" s="6">
        <v>2</v>
      </c>
    </row>
    <row r="15" s="1" customFormat="1" ht="34.15" customHeight="1" spans="1:13">
      <c r="A15" s="5"/>
      <c r="B15" s="5"/>
      <c r="C15" s="5"/>
      <c r="D15" s="8"/>
      <c r="E15" s="5"/>
      <c r="F15" s="5"/>
      <c r="G15" s="5"/>
      <c r="H15" s="5" t="s">
        <v>321</v>
      </c>
      <c r="I15" s="6" t="s">
        <v>293</v>
      </c>
      <c r="J15" s="6" t="s">
        <v>294</v>
      </c>
      <c r="K15" s="6" t="s">
        <v>315</v>
      </c>
      <c r="L15" s="6" t="s">
        <v>296</v>
      </c>
      <c r="M15" s="6">
        <v>2</v>
      </c>
    </row>
    <row r="16" s="1" customFormat="1" ht="54.25" customHeight="1" spans="1:13">
      <c r="A16" s="5"/>
      <c r="B16" s="5"/>
      <c r="C16" s="5"/>
      <c r="D16" s="8"/>
      <c r="E16" s="5"/>
      <c r="F16" s="5"/>
      <c r="G16" s="5"/>
      <c r="H16" s="5" t="s">
        <v>322</v>
      </c>
      <c r="I16" s="6" t="s">
        <v>293</v>
      </c>
      <c r="J16" s="6" t="s">
        <v>294</v>
      </c>
      <c r="K16" s="6" t="s">
        <v>323</v>
      </c>
      <c r="L16" s="6" t="s">
        <v>296</v>
      </c>
      <c r="M16" s="6">
        <v>3</v>
      </c>
    </row>
    <row r="17" s="1" customFormat="1" ht="34.15" customHeight="1" spans="1:13">
      <c r="A17" s="5"/>
      <c r="B17" s="5"/>
      <c r="C17" s="5"/>
      <c r="D17" s="8"/>
      <c r="E17" s="5"/>
      <c r="F17" s="5"/>
      <c r="G17" s="5"/>
      <c r="H17" s="5" t="s">
        <v>324</v>
      </c>
      <c r="I17" s="6" t="s">
        <v>293</v>
      </c>
      <c r="J17" s="6" t="s">
        <v>294</v>
      </c>
      <c r="K17" s="6" t="s">
        <v>325</v>
      </c>
      <c r="L17" s="6" t="s">
        <v>318</v>
      </c>
      <c r="M17" s="6">
        <v>1</v>
      </c>
    </row>
    <row r="18" s="1" customFormat="1" ht="54.25" customHeight="1" spans="1:13">
      <c r="A18" s="5"/>
      <c r="B18" s="5"/>
      <c r="C18" s="5"/>
      <c r="D18" s="8"/>
      <c r="E18" s="5"/>
      <c r="F18" s="5"/>
      <c r="G18" s="5"/>
      <c r="H18" s="5" t="s">
        <v>326</v>
      </c>
      <c r="I18" s="6" t="s">
        <v>293</v>
      </c>
      <c r="J18" s="6" t="s">
        <v>294</v>
      </c>
      <c r="K18" s="6" t="s">
        <v>327</v>
      </c>
      <c r="L18" s="6" t="s">
        <v>296</v>
      </c>
      <c r="M18" s="6">
        <v>3</v>
      </c>
    </row>
    <row r="19" s="1" customFormat="1" ht="40.7" customHeight="1" spans="1:13">
      <c r="A19" s="5"/>
      <c r="B19" s="5"/>
      <c r="C19" s="5"/>
      <c r="D19" s="8"/>
      <c r="E19" s="5"/>
      <c r="F19" s="5"/>
      <c r="G19" s="5"/>
      <c r="H19" s="5" t="s">
        <v>328</v>
      </c>
      <c r="I19" s="6" t="s">
        <v>293</v>
      </c>
      <c r="J19" s="6" t="s">
        <v>294</v>
      </c>
      <c r="K19" s="6" t="s">
        <v>323</v>
      </c>
      <c r="L19" s="6" t="s">
        <v>296</v>
      </c>
      <c r="M19" s="6">
        <v>3</v>
      </c>
    </row>
    <row r="20" s="1" customFormat="1" ht="40.7" customHeight="1" spans="1:13">
      <c r="A20" s="5"/>
      <c r="B20" s="5"/>
      <c r="C20" s="5"/>
      <c r="D20" s="8"/>
      <c r="E20" s="5"/>
      <c r="F20" s="5"/>
      <c r="G20" s="5" t="s">
        <v>329</v>
      </c>
      <c r="H20" s="5" t="s">
        <v>330</v>
      </c>
      <c r="I20" s="6" t="s">
        <v>293</v>
      </c>
      <c r="J20" s="6" t="s">
        <v>294</v>
      </c>
      <c r="K20" s="6" t="s">
        <v>331</v>
      </c>
      <c r="L20" s="6" t="s">
        <v>309</v>
      </c>
      <c r="M20" s="6">
        <v>3</v>
      </c>
    </row>
    <row r="21" s="1" customFormat="1" ht="40.7" customHeight="1" spans="1:13">
      <c r="A21" s="5"/>
      <c r="B21" s="5"/>
      <c r="C21" s="5"/>
      <c r="D21" s="8"/>
      <c r="E21" s="5"/>
      <c r="F21" s="5"/>
      <c r="G21" s="5"/>
      <c r="H21" s="5" t="s">
        <v>332</v>
      </c>
      <c r="I21" s="6" t="s">
        <v>293</v>
      </c>
      <c r="J21" s="6" t="s">
        <v>294</v>
      </c>
      <c r="K21" s="6" t="s">
        <v>333</v>
      </c>
      <c r="L21" s="6" t="s">
        <v>309</v>
      </c>
      <c r="M21" s="6">
        <v>2</v>
      </c>
    </row>
    <row r="22" s="1" customFormat="1" ht="40.7" customHeight="1" spans="1:13">
      <c r="A22" s="5"/>
      <c r="B22" s="5"/>
      <c r="C22" s="5"/>
      <c r="D22" s="8"/>
      <c r="E22" s="5"/>
      <c r="F22" s="5"/>
      <c r="G22" s="5"/>
      <c r="H22" s="5" t="s">
        <v>334</v>
      </c>
      <c r="I22" s="6" t="s">
        <v>293</v>
      </c>
      <c r="J22" s="6" t="s">
        <v>294</v>
      </c>
      <c r="K22" s="6" t="s">
        <v>333</v>
      </c>
      <c r="L22" s="6" t="s">
        <v>309</v>
      </c>
      <c r="M22" s="6">
        <v>2</v>
      </c>
    </row>
    <row r="23" s="1" customFormat="1" ht="34.15" customHeight="1" spans="1:13">
      <c r="A23" s="5"/>
      <c r="B23" s="5"/>
      <c r="C23" s="5"/>
      <c r="D23" s="8"/>
      <c r="E23" s="5"/>
      <c r="F23" s="5"/>
      <c r="G23" s="5"/>
      <c r="H23" s="5" t="s">
        <v>335</v>
      </c>
      <c r="I23" s="6" t="s">
        <v>293</v>
      </c>
      <c r="J23" s="6" t="s">
        <v>294</v>
      </c>
      <c r="K23" s="6" t="s">
        <v>331</v>
      </c>
      <c r="L23" s="6" t="s">
        <v>309</v>
      </c>
      <c r="M23" s="6">
        <v>1</v>
      </c>
    </row>
    <row r="24" s="1" customFormat="1" ht="40.7" customHeight="1" spans="1:13">
      <c r="A24" s="5"/>
      <c r="B24" s="5"/>
      <c r="C24" s="5"/>
      <c r="D24" s="8"/>
      <c r="E24" s="5"/>
      <c r="F24" s="5"/>
      <c r="G24" s="5"/>
      <c r="H24" s="5" t="s">
        <v>336</v>
      </c>
      <c r="I24" s="6" t="s">
        <v>293</v>
      </c>
      <c r="J24" s="6" t="s">
        <v>294</v>
      </c>
      <c r="K24" s="6" t="s">
        <v>331</v>
      </c>
      <c r="L24" s="6" t="s">
        <v>309</v>
      </c>
      <c r="M24" s="6">
        <v>2</v>
      </c>
    </row>
  </sheetData>
  <mergeCells count="19">
    <mergeCell ref="A2:M2"/>
    <mergeCell ref="A3:J3"/>
    <mergeCell ref="A5:A11"/>
    <mergeCell ref="A12:A24"/>
    <mergeCell ref="B5:B11"/>
    <mergeCell ref="B12:B24"/>
    <mergeCell ref="C5:C11"/>
    <mergeCell ref="C12:C24"/>
    <mergeCell ref="D5:D11"/>
    <mergeCell ref="D12:D24"/>
    <mergeCell ref="E5:E11"/>
    <mergeCell ref="E12:E24"/>
    <mergeCell ref="F5:F9"/>
    <mergeCell ref="F10:F11"/>
    <mergeCell ref="F12:F24"/>
    <mergeCell ref="G6:G7"/>
    <mergeCell ref="G10:G11"/>
    <mergeCell ref="G12:G19"/>
    <mergeCell ref="G20:G24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topLeftCell="A20" workbookViewId="0">
      <selection activeCell="A6" sqref="$A6:$XFD26"/>
    </sheetView>
  </sheetViews>
  <sheetFormatPr defaultColWidth="10" defaultRowHeight="13.5"/>
  <cols>
    <col min="1" max="1" width="15.3833333333333" customWidth="1"/>
    <col min="2" max="2" width="30.775" customWidth="1"/>
    <col min="3" max="3" width="40.85" customWidth="1"/>
    <col min="4" max="4" width="14.6583333333333" customWidth="1"/>
    <col min="5" max="8" width="15.3833333333333" customWidth="1"/>
    <col min="9" max="18" width="19.4916666666667" customWidth="1"/>
    <col min="19" max="19" width="9.76666666666667" customWidth="1"/>
  </cols>
  <sheetData>
    <row r="1" ht="22.75" customHeight="1" spans="1:18">
      <c r="A1" s="2" t="s">
        <v>337</v>
      </c>
      <c r="B1" s="2"/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79</v>
      </c>
    </row>
    <row r="2" ht="56.95" customHeight="1" spans="1:18">
      <c r="A2" s="3" t="s">
        <v>338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2.75" customHeight="1" spans="1:1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2" t="s">
        <v>339</v>
      </c>
    </row>
    <row r="4" ht="28.45" customHeight="1" spans="1:18">
      <c r="A4" s="4" t="s">
        <v>81</v>
      </c>
      <c r="B4" s="4" t="s">
        <v>82</v>
      </c>
      <c r="C4" s="4" t="s">
        <v>269</v>
      </c>
      <c r="D4" s="4" t="s">
        <v>340</v>
      </c>
      <c r="E4" s="4" t="s">
        <v>341</v>
      </c>
      <c r="F4" s="4" t="s">
        <v>342</v>
      </c>
      <c r="G4" s="4"/>
      <c r="H4" s="4"/>
      <c r="I4" s="4" t="s">
        <v>343</v>
      </c>
      <c r="J4" s="4"/>
      <c r="K4" s="4"/>
      <c r="L4" s="4"/>
      <c r="M4" s="4"/>
      <c r="N4" s="4"/>
      <c r="O4" s="4"/>
      <c r="P4" s="4"/>
      <c r="Q4" s="4"/>
      <c r="R4" s="4"/>
    </row>
    <row r="5" ht="28.45" customHeight="1" spans="1:18">
      <c r="A5" s="4"/>
      <c r="B5" s="4"/>
      <c r="C5" s="4"/>
      <c r="D5" s="4"/>
      <c r="E5" s="4"/>
      <c r="F5" s="4" t="s">
        <v>344</v>
      </c>
      <c r="G5" s="4" t="s">
        <v>345</v>
      </c>
      <c r="H5" s="4" t="s">
        <v>346</v>
      </c>
      <c r="I5" s="4" t="s">
        <v>83</v>
      </c>
      <c r="J5" s="4" t="s">
        <v>86</v>
      </c>
      <c r="K5" s="4" t="s">
        <v>87</v>
      </c>
      <c r="L5" s="4" t="s">
        <v>88</v>
      </c>
      <c r="M5" s="4" t="s">
        <v>89</v>
      </c>
      <c r="N5" s="4" t="s">
        <v>90</v>
      </c>
      <c r="O5" s="4" t="s">
        <v>91</v>
      </c>
      <c r="P5" s="4" t="s">
        <v>92</v>
      </c>
      <c r="Q5" s="4" t="s">
        <v>93</v>
      </c>
      <c r="R5" s="4" t="s">
        <v>94</v>
      </c>
    </row>
    <row r="6" s="1" customFormat="1" ht="36.15" customHeight="1" spans="1:18">
      <c r="A6" s="5" t="s">
        <v>98</v>
      </c>
      <c r="B6" s="5" t="s">
        <v>99</v>
      </c>
      <c r="C6" s="6" t="s">
        <v>347</v>
      </c>
      <c r="D6" s="5" t="s">
        <v>348</v>
      </c>
      <c r="E6" s="6" t="s">
        <v>349</v>
      </c>
      <c r="F6" s="7">
        <v>1</v>
      </c>
      <c r="G6" s="8">
        <v>20000</v>
      </c>
      <c r="H6" s="8">
        <v>20000</v>
      </c>
      <c r="I6" s="11">
        <v>2</v>
      </c>
      <c r="J6" s="8">
        <v>2</v>
      </c>
      <c r="K6" s="8"/>
      <c r="L6" s="8"/>
      <c r="M6" s="8"/>
      <c r="N6" s="8"/>
      <c r="O6" s="8"/>
      <c r="P6" s="8"/>
      <c r="Q6" s="8"/>
      <c r="R6" s="8"/>
    </row>
    <row r="7" s="1" customFormat="1" ht="36.15" customHeight="1" spans="1:18">
      <c r="A7" s="5" t="s">
        <v>98</v>
      </c>
      <c r="B7" s="5" t="s">
        <v>99</v>
      </c>
      <c r="C7" s="6" t="s">
        <v>347</v>
      </c>
      <c r="D7" s="5" t="s">
        <v>350</v>
      </c>
      <c r="E7" s="6" t="s">
        <v>351</v>
      </c>
      <c r="F7" s="7">
        <v>1</v>
      </c>
      <c r="G7" s="8">
        <v>30000</v>
      </c>
      <c r="H7" s="8">
        <v>30000</v>
      </c>
      <c r="I7" s="11">
        <v>3</v>
      </c>
      <c r="J7" s="8">
        <v>3</v>
      </c>
      <c r="K7" s="8"/>
      <c r="L7" s="8"/>
      <c r="M7" s="8"/>
      <c r="N7" s="8"/>
      <c r="O7" s="8"/>
      <c r="P7" s="8"/>
      <c r="Q7" s="8"/>
      <c r="R7" s="8"/>
    </row>
    <row r="8" s="1" customFormat="1" ht="36.15" customHeight="1" spans="1:18">
      <c r="A8" s="5" t="s">
        <v>98</v>
      </c>
      <c r="B8" s="5" t="s">
        <v>99</v>
      </c>
      <c r="C8" s="6" t="s">
        <v>347</v>
      </c>
      <c r="D8" s="5" t="s">
        <v>352</v>
      </c>
      <c r="E8" s="6" t="s">
        <v>353</v>
      </c>
      <c r="F8" s="7">
        <v>1</v>
      </c>
      <c r="G8" s="8">
        <v>15000</v>
      </c>
      <c r="H8" s="8">
        <v>15000</v>
      </c>
      <c r="I8" s="11">
        <v>1.5</v>
      </c>
      <c r="J8" s="8">
        <v>1.5</v>
      </c>
      <c r="K8" s="8"/>
      <c r="L8" s="8"/>
      <c r="M8" s="8"/>
      <c r="N8" s="8"/>
      <c r="O8" s="8"/>
      <c r="P8" s="8"/>
      <c r="Q8" s="8"/>
      <c r="R8" s="8"/>
    </row>
    <row r="9" s="1" customFormat="1" ht="36.15" customHeight="1" spans="1:18">
      <c r="A9" s="5" t="s">
        <v>98</v>
      </c>
      <c r="B9" s="5" t="s">
        <v>99</v>
      </c>
      <c r="C9" s="6" t="s">
        <v>276</v>
      </c>
      <c r="D9" s="5" t="s">
        <v>354</v>
      </c>
      <c r="E9" s="6" t="s">
        <v>355</v>
      </c>
      <c r="F9" s="7">
        <v>100</v>
      </c>
      <c r="G9" s="8">
        <v>130</v>
      </c>
      <c r="H9" s="8">
        <v>13000</v>
      </c>
      <c r="I9" s="11">
        <v>1.3</v>
      </c>
      <c r="J9" s="8">
        <v>1.3</v>
      </c>
      <c r="K9" s="8"/>
      <c r="L9" s="8"/>
      <c r="M9" s="8"/>
      <c r="N9" s="8"/>
      <c r="O9" s="8"/>
      <c r="P9" s="8"/>
      <c r="Q9" s="8"/>
      <c r="R9" s="8"/>
    </row>
    <row r="10" s="1" customFormat="1" ht="36.15" customHeight="1" spans="1:18">
      <c r="A10" s="5" t="s">
        <v>98</v>
      </c>
      <c r="B10" s="5" t="s">
        <v>99</v>
      </c>
      <c r="C10" s="6" t="s">
        <v>276</v>
      </c>
      <c r="D10" s="5" t="s">
        <v>348</v>
      </c>
      <c r="E10" s="6" t="s">
        <v>349</v>
      </c>
      <c r="F10" s="7">
        <v>3</v>
      </c>
      <c r="G10" s="8">
        <v>10000</v>
      </c>
      <c r="H10" s="8">
        <v>30000</v>
      </c>
      <c r="I10" s="11">
        <v>3</v>
      </c>
      <c r="J10" s="8">
        <v>3</v>
      </c>
      <c r="K10" s="8"/>
      <c r="L10" s="8"/>
      <c r="M10" s="8"/>
      <c r="N10" s="8"/>
      <c r="O10" s="8"/>
      <c r="P10" s="8"/>
      <c r="Q10" s="8"/>
      <c r="R10" s="8"/>
    </row>
    <row r="11" s="1" customFormat="1" ht="36.15" customHeight="1" spans="1:18">
      <c r="A11" s="5" t="s">
        <v>98</v>
      </c>
      <c r="B11" s="5" t="s">
        <v>99</v>
      </c>
      <c r="C11" s="6" t="s">
        <v>276</v>
      </c>
      <c r="D11" s="5" t="s">
        <v>350</v>
      </c>
      <c r="E11" s="6" t="s">
        <v>351</v>
      </c>
      <c r="F11" s="7">
        <v>3</v>
      </c>
      <c r="G11" s="8">
        <v>5000</v>
      </c>
      <c r="H11" s="8">
        <v>15000</v>
      </c>
      <c r="I11" s="11">
        <v>1.5</v>
      </c>
      <c r="J11" s="8">
        <v>1.5</v>
      </c>
      <c r="K11" s="8"/>
      <c r="L11" s="8"/>
      <c r="M11" s="8"/>
      <c r="N11" s="8"/>
      <c r="O11" s="8"/>
      <c r="P11" s="8"/>
      <c r="Q11" s="8"/>
      <c r="R11" s="8"/>
    </row>
    <row r="12" s="1" customFormat="1" ht="36.15" customHeight="1" spans="1:18">
      <c r="A12" s="5" t="s">
        <v>98</v>
      </c>
      <c r="B12" s="5" t="s">
        <v>99</v>
      </c>
      <c r="C12" s="6" t="s">
        <v>276</v>
      </c>
      <c r="D12" s="5" t="s">
        <v>356</v>
      </c>
      <c r="E12" s="6" t="s">
        <v>357</v>
      </c>
      <c r="F12" s="7">
        <v>1</v>
      </c>
      <c r="G12" s="8">
        <v>10000</v>
      </c>
      <c r="H12" s="8">
        <v>10000</v>
      </c>
      <c r="I12" s="11">
        <v>1</v>
      </c>
      <c r="J12" s="8">
        <v>1</v>
      </c>
      <c r="K12" s="8"/>
      <c r="L12" s="8"/>
      <c r="M12" s="8"/>
      <c r="N12" s="8"/>
      <c r="O12" s="8"/>
      <c r="P12" s="8"/>
      <c r="Q12" s="8"/>
      <c r="R12" s="8"/>
    </row>
    <row r="13" s="1" customFormat="1" ht="36.15" customHeight="1" spans="1:18">
      <c r="A13" s="5" t="s">
        <v>98</v>
      </c>
      <c r="B13" s="5" t="s">
        <v>99</v>
      </c>
      <c r="C13" s="6" t="s">
        <v>276</v>
      </c>
      <c r="D13" s="5" t="s">
        <v>356</v>
      </c>
      <c r="E13" s="6" t="s">
        <v>357</v>
      </c>
      <c r="F13" s="7">
        <v>1</v>
      </c>
      <c r="G13" s="8">
        <v>10000</v>
      </c>
      <c r="H13" s="8">
        <v>10000</v>
      </c>
      <c r="I13" s="11">
        <v>1</v>
      </c>
      <c r="J13" s="8">
        <v>1</v>
      </c>
      <c r="K13" s="8"/>
      <c r="L13" s="8"/>
      <c r="M13" s="8"/>
      <c r="N13" s="8"/>
      <c r="O13" s="8"/>
      <c r="P13" s="8"/>
      <c r="Q13" s="8"/>
      <c r="R13" s="8"/>
    </row>
    <row r="14" s="1" customFormat="1" ht="36.15" customHeight="1" spans="1:18">
      <c r="A14" s="5" t="s">
        <v>98</v>
      </c>
      <c r="B14" s="5" t="s">
        <v>99</v>
      </c>
      <c r="C14" s="6" t="s">
        <v>276</v>
      </c>
      <c r="D14" s="5" t="s">
        <v>356</v>
      </c>
      <c r="E14" s="6" t="s">
        <v>357</v>
      </c>
      <c r="F14" s="7">
        <v>1</v>
      </c>
      <c r="G14" s="8">
        <v>10000</v>
      </c>
      <c r="H14" s="8">
        <v>10000</v>
      </c>
      <c r="I14" s="11">
        <v>1</v>
      </c>
      <c r="J14" s="8">
        <v>1</v>
      </c>
      <c r="K14" s="8"/>
      <c r="L14" s="8"/>
      <c r="M14" s="8"/>
      <c r="N14" s="8"/>
      <c r="O14" s="8"/>
      <c r="P14" s="8"/>
      <c r="Q14" s="8"/>
      <c r="R14" s="8"/>
    </row>
    <row r="15" s="1" customFormat="1" ht="36.15" customHeight="1" spans="1:18">
      <c r="A15" s="5" t="s">
        <v>98</v>
      </c>
      <c r="B15" s="5" t="s">
        <v>99</v>
      </c>
      <c r="C15" s="6" t="s">
        <v>276</v>
      </c>
      <c r="D15" s="5" t="s">
        <v>356</v>
      </c>
      <c r="E15" s="6" t="s">
        <v>357</v>
      </c>
      <c r="F15" s="7">
        <v>1</v>
      </c>
      <c r="G15" s="8">
        <v>20000</v>
      </c>
      <c r="H15" s="8">
        <v>20000</v>
      </c>
      <c r="I15" s="11">
        <v>2</v>
      </c>
      <c r="J15" s="8">
        <v>2</v>
      </c>
      <c r="K15" s="8"/>
      <c r="L15" s="8"/>
      <c r="M15" s="8"/>
      <c r="N15" s="8"/>
      <c r="O15" s="8"/>
      <c r="P15" s="8"/>
      <c r="Q15" s="8"/>
      <c r="R15" s="8"/>
    </row>
    <row r="16" s="1" customFormat="1" ht="36.15" customHeight="1" spans="1:18">
      <c r="A16" s="5" t="s">
        <v>98</v>
      </c>
      <c r="B16" s="5" t="s">
        <v>99</v>
      </c>
      <c r="C16" s="6" t="s">
        <v>276</v>
      </c>
      <c r="D16" s="5" t="s">
        <v>356</v>
      </c>
      <c r="E16" s="6" t="s">
        <v>357</v>
      </c>
      <c r="F16" s="7">
        <v>1</v>
      </c>
      <c r="G16" s="8">
        <v>30000</v>
      </c>
      <c r="H16" s="8">
        <v>30000</v>
      </c>
      <c r="I16" s="11">
        <v>3</v>
      </c>
      <c r="J16" s="8">
        <v>3</v>
      </c>
      <c r="K16" s="8"/>
      <c r="L16" s="8"/>
      <c r="M16" s="8"/>
      <c r="N16" s="8"/>
      <c r="O16" s="8"/>
      <c r="P16" s="8"/>
      <c r="Q16" s="8"/>
      <c r="R16" s="8"/>
    </row>
    <row r="17" s="1" customFormat="1" ht="36.15" customHeight="1" spans="1:18">
      <c r="A17" s="5" t="s">
        <v>98</v>
      </c>
      <c r="B17" s="5" t="s">
        <v>99</v>
      </c>
      <c r="C17" s="6" t="s">
        <v>275</v>
      </c>
      <c r="D17" s="5" t="s">
        <v>358</v>
      </c>
      <c r="E17" s="6" t="s">
        <v>359</v>
      </c>
      <c r="F17" s="7">
        <v>5</v>
      </c>
      <c r="G17" s="8">
        <v>5000</v>
      </c>
      <c r="H17" s="8">
        <v>25000</v>
      </c>
      <c r="I17" s="11">
        <v>2.5</v>
      </c>
      <c r="J17" s="8">
        <v>2.5</v>
      </c>
      <c r="K17" s="8"/>
      <c r="L17" s="8"/>
      <c r="M17" s="8"/>
      <c r="N17" s="8"/>
      <c r="O17" s="8"/>
      <c r="P17" s="8"/>
      <c r="Q17" s="8"/>
      <c r="R17" s="8"/>
    </row>
    <row r="18" s="1" customFormat="1" ht="36.15" customHeight="1" spans="1:18">
      <c r="A18" s="5" t="s">
        <v>98</v>
      </c>
      <c r="B18" s="5" t="s">
        <v>99</v>
      </c>
      <c r="C18" s="6" t="s">
        <v>275</v>
      </c>
      <c r="D18" s="5" t="s">
        <v>360</v>
      </c>
      <c r="E18" s="6" t="s">
        <v>361</v>
      </c>
      <c r="F18" s="7">
        <v>20</v>
      </c>
      <c r="G18" s="8">
        <v>5800</v>
      </c>
      <c r="H18" s="8">
        <v>116000</v>
      </c>
      <c r="I18" s="11">
        <v>11.6</v>
      </c>
      <c r="J18" s="8">
        <v>11.6</v>
      </c>
      <c r="K18" s="8"/>
      <c r="L18" s="8"/>
      <c r="M18" s="8"/>
      <c r="N18" s="8"/>
      <c r="O18" s="8"/>
      <c r="P18" s="8"/>
      <c r="Q18" s="8"/>
      <c r="R18" s="8"/>
    </row>
    <row r="19" s="1" customFormat="1" ht="36.15" customHeight="1" spans="1:18">
      <c r="A19" s="5" t="s">
        <v>98</v>
      </c>
      <c r="B19" s="5" t="s">
        <v>99</v>
      </c>
      <c r="C19" s="6" t="s">
        <v>275</v>
      </c>
      <c r="D19" s="5" t="s">
        <v>354</v>
      </c>
      <c r="E19" s="6" t="s">
        <v>355</v>
      </c>
      <c r="F19" s="7">
        <v>200</v>
      </c>
      <c r="G19" s="8">
        <v>130</v>
      </c>
      <c r="H19" s="8">
        <v>26000</v>
      </c>
      <c r="I19" s="11">
        <v>2.6</v>
      </c>
      <c r="J19" s="8">
        <v>2.6</v>
      </c>
      <c r="K19" s="8"/>
      <c r="L19" s="8"/>
      <c r="M19" s="8"/>
      <c r="N19" s="8"/>
      <c r="O19" s="8"/>
      <c r="P19" s="8"/>
      <c r="Q19" s="8"/>
      <c r="R19" s="8"/>
    </row>
    <row r="20" s="1" customFormat="1" ht="36.15" customHeight="1" spans="1:18">
      <c r="A20" s="5" t="s">
        <v>98</v>
      </c>
      <c r="B20" s="5" t="s">
        <v>99</v>
      </c>
      <c r="C20" s="6" t="s">
        <v>275</v>
      </c>
      <c r="D20" s="5" t="s">
        <v>348</v>
      </c>
      <c r="E20" s="6" t="s">
        <v>349</v>
      </c>
      <c r="F20" s="7">
        <v>1</v>
      </c>
      <c r="G20" s="8">
        <v>15000</v>
      </c>
      <c r="H20" s="8">
        <v>15000</v>
      </c>
      <c r="I20" s="11">
        <v>1.5</v>
      </c>
      <c r="J20" s="8">
        <v>1.5</v>
      </c>
      <c r="K20" s="8"/>
      <c r="L20" s="8"/>
      <c r="M20" s="8"/>
      <c r="N20" s="8"/>
      <c r="O20" s="8"/>
      <c r="P20" s="8"/>
      <c r="Q20" s="8"/>
      <c r="R20" s="8"/>
    </row>
    <row r="21" s="1" customFormat="1" ht="36.15" customHeight="1" spans="1:18">
      <c r="A21" s="5" t="s">
        <v>98</v>
      </c>
      <c r="B21" s="5" t="s">
        <v>99</v>
      </c>
      <c r="C21" s="6" t="s">
        <v>275</v>
      </c>
      <c r="D21" s="5" t="s">
        <v>350</v>
      </c>
      <c r="E21" s="6" t="s">
        <v>351</v>
      </c>
      <c r="F21" s="7">
        <v>1</v>
      </c>
      <c r="G21" s="8">
        <v>20000</v>
      </c>
      <c r="H21" s="8">
        <v>20000</v>
      </c>
      <c r="I21" s="11">
        <v>2</v>
      </c>
      <c r="J21" s="8">
        <v>2</v>
      </c>
      <c r="K21" s="8"/>
      <c r="L21" s="8"/>
      <c r="M21" s="8"/>
      <c r="N21" s="8"/>
      <c r="O21" s="8"/>
      <c r="P21" s="8"/>
      <c r="Q21" s="8"/>
      <c r="R21" s="8"/>
    </row>
    <row r="22" s="1" customFormat="1" ht="36.15" customHeight="1" spans="1:18">
      <c r="A22" s="5" t="s">
        <v>98</v>
      </c>
      <c r="B22" s="5" t="s">
        <v>99</v>
      </c>
      <c r="C22" s="6" t="s">
        <v>275</v>
      </c>
      <c r="D22" s="5" t="s">
        <v>362</v>
      </c>
      <c r="E22" s="6" t="s">
        <v>363</v>
      </c>
      <c r="F22" s="7">
        <v>10</v>
      </c>
      <c r="G22" s="8">
        <v>7000</v>
      </c>
      <c r="H22" s="8">
        <v>70000</v>
      </c>
      <c r="I22" s="11">
        <v>7</v>
      </c>
      <c r="J22" s="8">
        <v>7</v>
      </c>
      <c r="K22" s="8"/>
      <c r="L22" s="8"/>
      <c r="M22" s="8"/>
      <c r="N22" s="8"/>
      <c r="O22" s="8"/>
      <c r="P22" s="8"/>
      <c r="Q22" s="8"/>
      <c r="R22" s="8"/>
    </row>
    <row r="23" s="1" customFormat="1" ht="36.15" customHeight="1" spans="1:18">
      <c r="A23" s="5" t="s">
        <v>98</v>
      </c>
      <c r="B23" s="5" t="s">
        <v>99</v>
      </c>
      <c r="C23" s="6" t="s">
        <v>275</v>
      </c>
      <c r="D23" s="5" t="s">
        <v>356</v>
      </c>
      <c r="E23" s="6" t="s">
        <v>357</v>
      </c>
      <c r="F23" s="7">
        <v>1</v>
      </c>
      <c r="G23" s="8">
        <v>20000</v>
      </c>
      <c r="H23" s="8">
        <v>20000</v>
      </c>
      <c r="I23" s="11">
        <v>2</v>
      </c>
      <c r="J23" s="8">
        <v>2</v>
      </c>
      <c r="K23" s="8"/>
      <c r="L23" s="8"/>
      <c r="M23" s="8"/>
      <c r="N23" s="8"/>
      <c r="O23" s="8"/>
      <c r="P23" s="8"/>
      <c r="Q23" s="8"/>
      <c r="R23" s="8"/>
    </row>
    <row r="24" s="1" customFormat="1" ht="36.15" customHeight="1" spans="1:18">
      <c r="A24" s="5" t="s">
        <v>98</v>
      </c>
      <c r="B24" s="5" t="s">
        <v>99</v>
      </c>
      <c r="C24" s="6" t="s">
        <v>275</v>
      </c>
      <c r="D24" s="5" t="s">
        <v>356</v>
      </c>
      <c r="E24" s="6" t="s">
        <v>357</v>
      </c>
      <c r="F24" s="7">
        <v>1</v>
      </c>
      <c r="G24" s="8">
        <v>40000</v>
      </c>
      <c r="H24" s="8">
        <v>40000</v>
      </c>
      <c r="I24" s="11">
        <v>4</v>
      </c>
      <c r="J24" s="8">
        <v>4</v>
      </c>
      <c r="K24" s="8"/>
      <c r="L24" s="8"/>
      <c r="M24" s="8"/>
      <c r="N24" s="8"/>
      <c r="O24" s="8"/>
      <c r="P24" s="8"/>
      <c r="Q24" s="8"/>
      <c r="R24" s="8"/>
    </row>
    <row r="25" s="1" customFormat="1" ht="36.15" customHeight="1" spans="1:18">
      <c r="A25" s="5" t="s">
        <v>98</v>
      </c>
      <c r="B25" s="5" t="s">
        <v>99</v>
      </c>
      <c r="C25" s="6" t="s">
        <v>275</v>
      </c>
      <c r="D25" s="5" t="s">
        <v>352</v>
      </c>
      <c r="E25" s="6" t="s">
        <v>353</v>
      </c>
      <c r="F25" s="7">
        <v>1</v>
      </c>
      <c r="G25" s="8">
        <v>13000</v>
      </c>
      <c r="H25" s="8">
        <v>13000</v>
      </c>
      <c r="I25" s="11">
        <v>1.3</v>
      </c>
      <c r="J25" s="8">
        <v>1.3</v>
      </c>
      <c r="K25" s="8"/>
      <c r="L25" s="8"/>
      <c r="M25" s="8"/>
      <c r="N25" s="8"/>
      <c r="O25" s="8"/>
      <c r="P25" s="8"/>
      <c r="Q25" s="8"/>
      <c r="R25" s="8"/>
    </row>
    <row r="26" s="1" customFormat="1" ht="34.15" customHeight="1" spans="1:18">
      <c r="A26" s="9"/>
      <c r="B26" s="9" t="s">
        <v>277</v>
      </c>
      <c r="C26" s="9"/>
      <c r="D26" s="9"/>
      <c r="E26" s="9"/>
      <c r="F26" s="10">
        <v>354</v>
      </c>
      <c r="G26" s="9"/>
      <c r="H26" s="11">
        <v>548000</v>
      </c>
      <c r="I26" s="11">
        <v>54.8</v>
      </c>
      <c r="J26" s="11">
        <v>54.8</v>
      </c>
      <c r="K26" s="11"/>
      <c r="L26" s="11"/>
      <c r="M26" s="11"/>
      <c r="N26" s="11"/>
      <c r="O26" s="11"/>
      <c r="P26" s="11"/>
      <c r="Q26" s="11"/>
      <c r="R26" s="11"/>
    </row>
  </sheetData>
  <mergeCells count="9">
    <mergeCell ref="A2:R2"/>
    <mergeCell ref="A3:K3"/>
    <mergeCell ref="F4:H4"/>
    <mergeCell ref="I4:R4"/>
    <mergeCell ref="A4:A5"/>
    <mergeCell ref="B4:B5"/>
    <mergeCell ref="C4:C5"/>
    <mergeCell ref="D4:D5"/>
    <mergeCell ref="E4:E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zoomScale="120" zoomScaleNormal="120" topLeftCell="A34" workbookViewId="0">
      <selection activeCell="C48" sqref="C48"/>
    </sheetView>
  </sheetViews>
  <sheetFormatPr defaultColWidth="10" defaultRowHeight="13.5" outlineLevelCol="3"/>
  <cols>
    <col min="1" max="1" width="38.375" customWidth="1"/>
    <col min="2" max="2" width="25.6416666666667" customWidth="1"/>
    <col min="3" max="3" width="34.625" customWidth="1"/>
    <col min="4" max="4" width="25.6416666666667" customWidth="1"/>
    <col min="5" max="5" width="9.76666666666667" customWidth="1"/>
  </cols>
  <sheetData>
    <row r="1" ht="22.75" customHeight="1" spans="1:4">
      <c r="A1" s="32" t="s">
        <v>2</v>
      </c>
      <c r="B1" s="32"/>
      <c r="C1" s="32"/>
      <c r="D1" s="32"/>
    </row>
    <row r="2" ht="56.95" customHeight="1" spans="1:4">
      <c r="A2" s="3" t="s">
        <v>26</v>
      </c>
      <c r="B2" s="3"/>
      <c r="C2" s="3"/>
      <c r="D2" s="3"/>
    </row>
    <row r="3" ht="22.75" customHeight="1" spans="1:4">
      <c r="A3" s="2"/>
      <c r="B3" s="2"/>
      <c r="C3" s="2"/>
      <c r="D3" s="13" t="s">
        <v>27</v>
      </c>
    </row>
    <row r="4" ht="56.95" customHeight="1" spans="1:4">
      <c r="A4" s="4" t="s">
        <v>28</v>
      </c>
      <c r="B4" s="4"/>
      <c r="C4" s="4" t="s">
        <v>29</v>
      </c>
      <c r="D4" s="4"/>
    </row>
    <row r="5" ht="34.15" customHeight="1" spans="1:4">
      <c r="A5" s="4" t="s">
        <v>30</v>
      </c>
      <c r="B5" s="4" t="s">
        <v>31</v>
      </c>
      <c r="C5" s="4" t="s">
        <v>30</v>
      </c>
      <c r="D5" s="22" t="s">
        <v>31</v>
      </c>
    </row>
    <row r="6" ht="34.15" customHeight="1" spans="1:4">
      <c r="A6" s="30" t="s">
        <v>32</v>
      </c>
      <c r="B6" s="8">
        <f>316.502601+8</f>
        <v>324.502601</v>
      </c>
      <c r="C6" s="30" t="s">
        <v>33</v>
      </c>
      <c r="D6" s="19"/>
    </row>
    <row r="7" ht="34.15" customHeight="1" spans="1:4">
      <c r="A7" s="30" t="s">
        <v>34</v>
      </c>
      <c r="B7" s="8"/>
      <c r="C7" s="30" t="s">
        <v>35</v>
      </c>
      <c r="D7" s="19"/>
    </row>
    <row r="8" ht="34.15" customHeight="1" spans="1:4">
      <c r="A8" s="30" t="s">
        <v>36</v>
      </c>
      <c r="B8" s="8"/>
      <c r="C8" s="30" t="s">
        <v>37</v>
      </c>
      <c r="D8" s="19"/>
    </row>
    <row r="9" ht="34.15" customHeight="1" spans="1:4">
      <c r="A9" s="30" t="s">
        <v>38</v>
      </c>
      <c r="B9" s="8"/>
      <c r="C9" s="30" t="s">
        <v>39</v>
      </c>
      <c r="D9" s="19"/>
    </row>
    <row r="10" ht="34.15" customHeight="1" spans="1:4">
      <c r="A10" s="30" t="s">
        <v>40</v>
      </c>
      <c r="B10" s="8"/>
      <c r="C10" s="30" t="s">
        <v>41</v>
      </c>
      <c r="D10" s="19"/>
    </row>
    <row r="11" ht="34.15" customHeight="1" spans="1:4">
      <c r="A11" s="30" t="s">
        <v>42</v>
      </c>
      <c r="B11" s="8"/>
      <c r="C11" s="30" t="s">
        <v>43</v>
      </c>
      <c r="D11" s="19"/>
    </row>
    <row r="12" ht="34.15" customHeight="1" spans="1:4">
      <c r="A12" s="30" t="s">
        <v>44</v>
      </c>
      <c r="B12" s="8"/>
      <c r="C12" s="30" t="s">
        <v>45</v>
      </c>
      <c r="D12" s="19"/>
    </row>
    <row r="13" ht="34.15" customHeight="1" spans="1:4">
      <c r="A13" s="30" t="s">
        <v>46</v>
      </c>
      <c r="B13" s="8"/>
      <c r="C13" s="30" t="s">
        <v>47</v>
      </c>
      <c r="D13" s="19">
        <v>30.19</v>
      </c>
    </row>
    <row r="14" ht="34.15" customHeight="1" spans="1:4">
      <c r="A14" s="30" t="s">
        <v>48</v>
      </c>
      <c r="B14" s="8">
        <v>217.19</v>
      </c>
      <c r="C14" s="30" t="s">
        <v>49</v>
      </c>
      <c r="D14" s="19"/>
    </row>
    <row r="15" ht="34.15" customHeight="1" spans="1:4">
      <c r="A15" s="30"/>
      <c r="B15" s="8"/>
      <c r="C15" s="30" t="s">
        <v>50</v>
      </c>
      <c r="D15" s="19">
        <v>4.58771</v>
      </c>
    </row>
    <row r="16" ht="34.15" customHeight="1" spans="1:4">
      <c r="A16" s="30"/>
      <c r="B16" s="8"/>
      <c r="C16" s="30" t="s">
        <v>51</v>
      </c>
      <c r="D16" s="19">
        <f>D37-D25-D15-D13</f>
        <v>496.47229</v>
      </c>
    </row>
    <row r="17" ht="34.15" customHeight="1" spans="1:4">
      <c r="A17" s="30"/>
      <c r="B17" s="31"/>
      <c r="C17" s="30" t="s">
        <v>52</v>
      </c>
      <c r="D17" s="19"/>
    </row>
    <row r="18" ht="34.15" customHeight="1" spans="1:4">
      <c r="A18" s="30"/>
      <c r="B18" s="31"/>
      <c r="C18" s="30" t="s">
        <v>53</v>
      </c>
      <c r="D18" s="19"/>
    </row>
    <row r="19" ht="34.15" customHeight="1" spans="1:4">
      <c r="A19" s="30"/>
      <c r="B19" s="31"/>
      <c r="C19" s="30" t="s">
        <v>54</v>
      </c>
      <c r="D19" s="19"/>
    </row>
    <row r="20" ht="34.15" customHeight="1" spans="1:4">
      <c r="A20" s="30"/>
      <c r="B20" s="31"/>
      <c r="C20" s="30" t="s">
        <v>55</v>
      </c>
      <c r="D20" s="19"/>
    </row>
    <row r="21" ht="34.15" customHeight="1" spans="1:4">
      <c r="A21" s="30"/>
      <c r="B21" s="8"/>
      <c r="C21" s="30" t="s">
        <v>56</v>
      </c>
      <c r="D21" s="19"/>
    </row>
    <row r="22" ht="34.15" customHeight="1" spans="1:4">
      <c r="A22" s="30"/>
      <c r="B22" s="31"/>
      <c r="C22" s="30" t="s">
        <v>57</v>
      </c>
      <c r="D22" s="19"/>
    </row>
    <row r="23" ht="34.15" customHeight="1" spans="1:4">
      <c r="A23" s="30"/>
      <c r="B23" s="31"/>
      <c r="C23" s="30" t="s">
        <v>58</v>
      </c>
      <c r="D23" s="19"/>
    </row>
    <row r="24" ht="34.15" customHeight="1" spans="1:4">
      <c r="A24" s="30"/>
      <c r="B24" s="31"/>
      <c r="C24" s="30" t="s">
        <v>59</v>
      </c>
      <c r="D24" s="19"/>
    </row>
    <row r="25" ht="34.15" customHeight="1" spans="1:4">
      <c r="A25" s="30"/>
      <c r="B25" s="31"/>
      <c r="C25" s="30" t="s">
        <v>60</v>
      </c>
      <c r="D25" s="19">
        <v>14.16</v>
      </c>
    </row>
    <row r="26" ht="34.15" customHeight="1" spans="1:4">
      <c r="A26" s="30"/>
      <c r="B26" s="31"/>
      <c r="C26" s="30" t="s">
        <v>61</v>
      </c>
      <c r="D26" s="19"/>
    </row>
    <row r="27" ht="34.15" customHeight="1" spans="1:4">
      <c r="A27" s="30"/>
      <c r="B27" s="31"/>
      <c r="C27" s="30" t="s">
        <v>62</v>
      </c>
      <c r="D27" s="19"/>
    </row>
    <row r="28" ht="34.15" customHeight="1" spans="1:4">
      <c r="A28" s="30"/>
      <c r="B28" s="31"/>
      <c r="C28" s="30" t="s">
        <v>63</v>
      </c>
      <c r="D28" s="19"/>
    </row>
    <row r="29" ht="34.15" customHeight="1" spans="1:4">
      <c r="A29" s="30"/>
      <c r="B29" s="31"/>
      <c r="C29" s="30" t="s">
        <v>64</v>
      </c>
      <c r="D29" s="19"/>
    </row>
    <row r="30" ht="34.15" customHeight="1" spans="1:4">
      <c r="A30" s="30"/>
      <c r="B30" s="31"/>
      <c r="C30" s="30" t="s">
        <v>65</v>
      </c>
      <c r="D30" s="19"/>
    </row>
    <row r="31" ht="34.15" customHeight="1" spans="1:4">
      <c r="A31" s="30"/>
      <c r="B31" s="31"/>
      <c r="C31" s="30" t="s">
        <v>66</v>
      </c>
      <c r="D31" s="19"/>
    </row>
    <row r="32" ht="34.15" customHeight="1" spans="1:4">
      <c r="A32" s="30"/>
      <c r="B32" s="31"/>
      <c r="C32" s="30" t="s">
        <v>67</v>
      </c>
      <c r="D32" s="19"/>
    </row>
    <row r="33" ht="34.15" customHeight="1" spans="1:4">
      <c r="A33" s="30"/>
      <c r="B33" s="31"/>
      <c r="C33" s="30" t="s">
        <v>68</v>
      </c>
      <c r="D33" s="19"/>
    </row>
    <row r="34" ht="34.15" customHeight="1" spans="1:4">
      <c r="A34" s="30"/>
      <c r="B34" s="31"/>
      <c r="C34" s="30" t="s">
        <v>69</v>
      </c>
      <c r="D34" s="19"/>
    </row>
    <row r="35" ht="34.15" customHeight="1" spans="1:4">
      <c r="A35" s="30"/>
      <c r="B35" s="31"/>
      <c r="C35" s="30" t="s">
        <v>70</v>
      </c>
      <c r="D35" s="19"/>
    </row>
    <row r="36" ht="34.15" customHeight="1" spans="1:4">
      <c r="A36" s="30"/>
      <c r="B36" s="31"/>
      <c r="C36" s="30" t="s">
        <v>71</v>
      </c>
      <c r="D36" s="19"/>
    </row>
    <row r="37" ht="34.15" customHeight="1" spans="1:4">
      <c r="A37" s="4" t="s">
        <v>72</v>
      </c>
      <c r="B37" s="11">
        <f>B6+B14</f>
        <v>541.692601</v>
      </c>
      <c r="C37" s="4" t="s">
        <v>73</v>
      </c>
      <c r="D37" s="16">
        <f>537.41+8</f>
        <v>545.41</v>
      </c>
    </row>
    <row r="38" ht="34.15" customHeight="1" spans="1:4">
      <c r="A38" s="20" t="s">
        <v>74</v>
      </c>
      <c r="B38" s="8">
        <v>3.72</v>
      </c>
      <c r="C38" s="20" t="s">
        <v>75</v>
      </c>
      <c r="D38" s="56"/>
    </row>
    <row r="39" ht="34.15" customHeight="1" spans="1:4">
      <c r="A39" s="4" t="s">
        <v>76</v>
      </c>
      <c r="B39" s="11">
        <f>B38+B37</f>
        <v>545.412601</v>
      </c>
      <c r="C39" s="4" t="s">
        <v>77</v>
      </c>
      <c r="D39" s="16">
        <v>545.41</v>
      </c>
    </row>
    <row r="40" ht="22.75" customHeight="1" spans="1:4">
      <c r="A40" s="2" t="s">
        <v>78</v>
      </c>
      <c r="B40" s="2"/>
      <c r="C40" s="2"/>
      <c r="D40" s="2"/>
    </row>
  </sheetData>
  <mergeCells count="5">
    <mergeCell ref="A1:D1"/>
    <mergeCell ref="A2:D2"/>
    <mergeCell ref="A4:B4"/>
    <mergeCell ref="C4:D4"/>
    <mergeCell ref="A40:D40"/>
  </mergeCells>
  <pageMargins left="0.629861111111111" right="0.156944444444444" top="0.268999993801117" bottom="0.268999993801117" header="0" footer="0"/>
  <pageSetup paperSize="9" fitToHeight="0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workbookViewId="0">
      <selection activeCell="M1" sqref="M$1:O$1048576"/>
    </sheetView>
  </sheetViews>
  <sheetFormatPr defaultColWidth="10" defaultRowHeight="13.5" outlineLevelRow="7"/>
  <cols>
    <col min="1" max="1" width="12.3416666666667" customWidth="1"/>
    <col min="2" max="2" width="18.5333333333333" customWidth="1"/>
    <col min="3" max="5" width="10.25" customWidth="1"/>
    <col min="6" max="6" width="8.90833333333333" customWidth="1"/>
    <col min="7" max="7" width="9.50833333333333" customWidth="1"/>
    <col min="8" max="8" width="10.2" customWidth="1"/>
    <col min="9" max="9" width="5.65" customWidth="1"/>
    <col min="10" max="10" width="8.05" customWidth="1"/>
    <col min="11" max="11" width="8.34166666666667" customWidth="1"/>
    <col min="12" max="12" width="9.00833333333333" customWidth="1"/>
    <col min="13" max="13" width="8.125" customWidth="1"/>
    <col min="14" max="14" width="5.875" customWidth="1"/>
    <col min="15" max="15" width="7" customWidth="1"/>
    <col min="16" max="16" width="9.15" customWidth="1"/>
    <col min="17" max="17" width="9.35833333333333" customWidth="1"/>
    <col min="18" max="18" width="9.95833333333333" customWidth="1"/>
    <col min="19" max="19" width="6.00833333333333" customWidth="1"/>
    <col min="20" max="20" width="9.76666666666667" customWidth="1"/>
  </cols>
  <sheetData>
    <row r="1" ht="27" spans="1:19">
      <c r="A1" s="2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79</v>
      </c>
    </row>
    <row r="2" ht="21.75" spans="1:19">
      <c r="A2" s="3" t="s">
        <v>80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1"/>
      <c r="R3" s="55" t="s">
        <v>27</v>
      </c>
      <c r="S3" s="55"/>
    </row>
    <row r="4" ht="14.25" spans="1:19">
      <c r="A4" s="4" t="s">
        <v>81</v>
      </c>
      <c r="B4" s="4" t="s">
        <v>82</v>
      </c>
      <c r="C4" s="4" t="s">
        <v>83</v>
      </c>
      <c r="D4" s="4" t="s">
        <v>84</v>
      </c>
      <c r="E4" s="4"/>
      <c r="F4" s="4"/>
      <c r="G4" s="4"/>
      <c r="H4" s="4"/>
      <c r="I4" s="4"/>
      <c r="J4" s="4"/>
      <c r="K4" s="4"/>
      <c r="L4" s="4"/>
      <c r="M4" s="4"/>
      <c r="N4" s="4" t="s">
        <v>74</v>
      </c>
      <c r="O4" s="4"/>
      <c r="P4" s="4"/>
      <c r="Q4" s="4"/>
      <c r="R4" s="4"/>
      <c r="S4" s="4"/>
    </row>
    <row r="5" ht="42.75" spans="1:19">
      <c r="A5" s="4"/>
      <c r="B5" s="4"/>
      <c r="C5" s="4"/>
      <c r="D5" s="4" t="s">
        <v>85</v>
      </c>
      <c r="E5" s="4" t="s">
        <v>86</v>
      </c>
      <c r="F5" s="4" t="s">
        <v>87</v>
      </c>
      <c r="G5" s="4" t="s">
        <v>88</v>
      </c>
      <c r="H5" s="4" t="s">
        <v>89</v>
      </c>
      <c r="I5" s="4" t="s">
        <v>90</v>
      </c>
      <c r="J5" s="4" t="s">
        <v>91</v>
      </c>
      <c r="K5" s="4" t="s">
        <v>92</v>
      </c>
      <c r="L5" s="4" t="s">
        <v>93</v>
      </c>
      <c r="M5" s="4" t="s">
        <v>94</v>
      </c>
      <c r="N5" s="4" t="s">
        <v>85</v>
      </c>
      <c r="O5" s="4" t="s">
        <v>86</v>
      </c>
      <c r="P5" s="4" t="s">
        <v>87</v>
      </c>
      <c r="Q5" s="4" t="s">
        <v>88</v>
      </c>
      <c r="R5" s="4" t="s">
        <v>89</v>
      </c>
      <c r="S5" s="4" t="s">
        <v>95</v>
      </c>
    </row>
    <row r="6" s="1" customFormat="1" ht="34.15" customHeight="1" spans="1:19">
      <c r="A6" s="5" t="s">
        <v>96</v>
      </c>
      <c r="B6" s="5" t="s">
        <v>97</v>
      </c>
      <c r="C6" s="28">
        <f>N6+D6</f>
        <v>545.41</v>
      </c>
      <c r="D6" s="28">
        <f>E6+M6</f>
        <v>541.69</v>
      </c>
      <c r="E6" s="28">
        <v>324.5</v>
      </c>
      <c r="F6" s="28"/>
      <c r="G6" s="28"/>
      <c r="H6" s="28"/>
      <c r="I6" s="28"/>
      <c r="J6" s="28"/>
      <c r="K6" s="28"/>
      <c r="L6" s="28"/>
      <c r="M6" s="28">
        <v>217.19</v>
      </c>
      <c r="N6" s="28">
        <v>3.72</v>
      </c>
      <c r="O6" s="28">
        <v>3.72</v>
      </c>
      <c r="P6" s="28"/>
      <c r="Q6" s="28"/>
      <c r="R6" s="28"/>
      <c r="S6" s="28"/>
    </row>
    <row r="7" s="1" customFormat="1" ht="34.15" customHeight="1" spans="1:19">
      <c r="A7" s="5" t="s">
        <v>98</v>
      </c>
      <c r="B7" s="5" t="s">
        <v>99</v>
      </c>
      <c r="C7" s="28">
        <f>N7+D7</f>
        <v>545.41</v>
      </c>
      <c r="D7" s="28">
        <f>E7+M7</f>
        <v>541.69</v>
      </c>
      <c r="E7" s="28">
        <v>324.5</v>
      </c>
      <c r="F7" s="8"/>
      <c r="G7" s="8"/>
      <c r="H7" s="8"/>
      <c r="I7" s="8"/>
      <c r="J7" s="8"/>
      <c r="K7" s="8"/>
      <c r="L7" s="8"/>
      <c r="M7" s="8">
        <v>217.19</v>
      </c>
      <c r="N7" s="28">
        <v>3.72</v>
      </c>
      <c r="O7" s="28">
        <v>3.72</v>
      </c>
      <c r="P7" s="8"/>
      <c r="Q7" s="8"/>
      <c r="R7" s="8"/>
      <c r="S7" s="8"/>
    </row>
    <row r="8" s="1" customFormat="1" ht="34.15" customHeight="1" spans="1:19">
      <c r="A8" s="9" t="s">
        <v>83</v>
      </c>
      <c r="B8" s="9"/>
      <c r="C8" s="28">
        <f>N8+D8</f>
        <v>545.41</v>
      </c>
      <c r="D8" s="28">
        <f>E8+M8</f>
        <v>541.69</v>
      </c>
      <c r="E8" s="28">
        <v>324.5</v>
      </c>
      <c r="F8" s="28"/>
      <c r="G8" s="28"/>
      <c r="H8" s="28"/>
      <c r="I8" s="28"/>
      <c r="J8" s="28"/>
      <c r="K8" s="28"/>
      <c r="L8" s="28"/>
      <c r="M8" s="28">
        <v>217.19</v>
      </c>
      <c r="N8" s="28">
        <v>3.72</v>
      </c>
      <c r="O8" s="28">
        <v>3.72</v>
      </c>
      <c r="P8" s="28"/>
      <c r="Q8" s="28"/>
      <c r="R8" s="28"/>
      <c r="S8" s="28"/>
    </row>
  </sheetData>
  <mergeCells count="9">
    <mergeCell ref="A2:S2"/>
    <mergeCell ref="A3:J3"/>
    <mergeCell ref="R3:S3"/>
    <mergeCell ref="D4:M4"/>
    <mergeCell ref="N4:S4"/>
    <mergeCell ref="A8:B8"/>
    <mergeCell ref="A4:A5"/>
    <mergeCell ref="B4:B5"/>
    <mergeCell ref="C4:C5"/>
  </mergeCells>
  <pageMargins left="0.472222222222222" right="0.393055555555556" top="0.268999993801117" bottom="0.268999993801117" header="0.275" footer="0"/>
  <pageSetup paperSize="9" scale="80" fitToHeight="0" pageOrder="overThenDown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zoomScale="85" zoomScaleNormal="85" topLeftCell="A7" workbookViewId="0">
      <selection activeCell="H18" sqref="H18"/>
    </sheetView>
  </sheetViews>
  <sheetFormatPr defaultColWidth="10" defaultRowHeight="13.5"/>
  <cols>
    <col min="1" max="1" width="12.8166666666667" customWidth="1"/>
    <col min="2" max="2" width="30.775" customWidth="1"/>
    <col min="3" max="8" width="20.5166666666667" customWidth="1"/>
    <col min="9" max="9" width="9.76666666666667" customWidth="1"/>
    <col min="10" max="10" width="12.625"/>
  </cols>
  <sheetData>
    <row r="1" ht="22.75" customHeight="1" spans="1:8">
      <c r="A1" s="2" t="s">
        <v>6</v>
      </c>
      <c r="B1" s="2"/>
      <c r="C1" s="2"/>
      <c r="D1" s="2"/>
      <c r="E1" s="2"/>
      <c r="F1" s="2"/>
      <c r="G1" s="2"/>
      <c r="H1" s="2" t="s">
        <v>79</v>
      </c>
    </row>
    <row r="2" ht="56.95" customHeight="1" spans="1:8">
      <c r="A2" s="3" t="s">
        <v>100</v>
      </c>
      <c r="B2" s="3"/>
      <c r="C2" s="3"/>
      <c r="D2" s="3"/>
      <c r="E2" s="3"/>
      <c r="F2" s="3"/>
      <c r="G2" s="3"/>
      <c r="H2" s="3"/>
    </row>
    <row r="3" ht="22.75" customHeight="1" spans="1:8">
      <c r="A3" s="32"/>
      <c r="B3" s="32"/>
      <c r="C3" s="32"/>
      <c r="D3" s="32"/>
      <c r="E3" s="32"/>
      <c r="F3" s="33"/>
      <c r="G3" s="34"/>
      <c r="H3" s="35" t="s">
        <v>27</v>
      </c>
    </row>
    <row r="4" ht="56.95" customHeight="1" spans="1:8">
      <c r="A4" s="36" t="s">
        <v>101</v>
      </c>
      <c r="B4" s="36" t="s">
        <v>102</v>
      </c>
      <c r="C4" s="36" t="s">
        <v>83</v>
      </c>
      <c r="D4" s="36" t="s">
        <v>103</v>
      </c>
      <c r="E4" s="36" t="s">
        <v>104</v>
      </c>
      <c r="F4" s="36" t="s">
        <v>105</v>
      </c>
      <c r="G4" s="36" t="s">
        <v>106</v>
      </c>
      <c r="H4" s="36" t="s">
        <v>107</v>
      </c>
    </row>
    <row r="5" ht="34.15" customHeight="1" spans="1:8">
      <c r="A5" s="37" t="s">
        <v>108</v>
      </c>
      <c r="B5" s="38" t="s">
        <v>109</v>
      </c>
      <c r="C5" s="39">
        <v>30.19</v>
      </c>
      <c r="D5" s="40">
        <v>30.19</v>
      </c>
      <c r="E5" s="41"/>
      <c r="F5" s="41"/>
      <c r="G5" s="42"/>
      <c r="H5" s="42"/>
    </row>
    <row r="6" ht="34.15" customHeight="1" spans="1:8">
      <c r="A6" s="37" t="s">
        <v>110</v>
      </c>
      <c r="B6" s="38" t="s">
        <v>111</v>
      </c>
      <c r="C6" s="39">
        <v>30.19</v>
      </c>
      <c r="D6" s="40">
        <v>30.19</v>
      </c>
      <c r="E6" s="41"/>
      <c r="F6" s="41"/>
      <c r="G6" s="42"/>
      <c r="H6" s="42"/>
    </row>
    <row r="7" ht="34.15" customHeight="1" spans="1:8">
      <c r="A7" s="37" t="s">
        <v>112</v>
      </c>
      <c r="B7" s="43" t="s">
        <v>113</v>
      </c>
      <c r="C7" s="39">
        <v>12.81</v>
      </c>
      <c r="D7" s="40">
        <f>9.734848+3.072192</f>
        <v>12.80704</v>
      </c>
      <c r="E7" s="40"/>
      <c r="F7" s="40"/>
      <c r="G7" s="44"/>
      <c r="H7" s="44"/>
    </row>
    <row r="8" ht="34.15" customHeight="1" spans="1:8">
      <c r="A8" s="45">
        <v>2080506</v>
      </c>
      <c r="B8" s="43" t="s">
        <v>114</v>
      </c>
      <c r="C8" s="46">
        <v>8.5</v>
      </c>
      <c r="D8" s="46">
        <v>8.5</v>
      </c>
      <c r="E8" s="40"/>
      <c r="F8" s="40"/>
      <c r="G8" s="44"/>
      <c r="H8" s="44"/>
    </row>
    <row r="9" ht="34.15" customHeight="1" spans="1:8">
      <c r="A9" s="45">
        <v>2089999</v>
      </c>
      <c r="B9" s="43" t="s">
        <v>115</v>
      </c>
      <c r="C9" s="47">
        <v>8.88</v>
      </c>
      <c r="D9" s="47">
        <v>8.88</v>
      </c>
      <c r="E9" s="40"/>
      <c r="F9" s="40"/>
      <c r="G9" s="44"/>
      <c r="H9" s="44"/>
    </row>
    <row r="10" ht="34.15" customHeight="1" spans="1:8">
      <c r="A10" s="37" t="s">
        <v>116</v>
      </c>
      <c r="B10" s="38" t="s">
        <v>117</v>
      </c>
      <c r="C10" s="39">
        <v>4.58771</v>
      </c>
      <c r="D10" s="41">
        <v>4.58771</v>
      </c>
      <c r="E10" s="41"/>
      <c r="F10" s="41"/>
      <c r="G10" s="44"/>
      <c r="H10" s="44"/>
    </row>
    <row r="11" ht="34.15" customHeight="1" spans="1:8">
      <c r="A11" s="37" t="s">
        <v>118</v>
      </c>
      <c r="B11" s="38" t="s">
        <v>119</v>
      </c>
      <c r="C11" s="39">
        <v>4.58771</v>
      </c>
      <c r="D11" s="41">
        <v>4.58771</v>
      </c>
      <c r="E11" s="41"/>
      <c r="F11" s="41"/>
      <c r="G11" s="42"/>
      <c r="H11" s="42"/>
    </row>
    <row r="12" ht="34.15" customHeight="1" spans="1:8">
      <c r="A12" s="37" t="s">
        <v>120</v>
      </c>
      <c r="B12" s="43" t="s">
        <v>121</v>
      </c>
      <c r="C12" s="39">
        <v>3.979282</v>
      </c>
      <c r="D12" s="40">
        <v>3.979282</v>
      </c>
      <c r="E12" s="40"/>
      <c r="F12" s="40"/>
      <c r="G12" s="42"/>
      <c r="H12" s="42"/>
    </row>
    <row r="13" ht="34.15" customHeight="1" spans="1:12">
      <c r="A13" s="37" t="s">
        <v>122</v>
      </c>
      <c r="B13" s="43" t="s">
        <v>123</v>
      </c>
      <c r="C13" s="39">
        <v>0.608428</v>
      </c>
      <c r="D13" s="40">
        <v>0.608428</v>
      </c>
      <c r="E13" s="40"/>
      <c r="F13" s="40"/>
      <c r="G13" s="44"/>
      <c r="H13" s="44"/>
      <c r="J13" s="51"/>
      <c r="K13" s="51"/>
      <c r="L13" s="51"/>
    </row>
    <row r="14" ht="34.15" customHeight="1" spans="1:12">
      <c r="A14" s="37" t="s">
        <v>124</v>
      </c>
      <c r="B14" s="38" t="s">
        <v>125</v>
      </c>
      <c r="C14" s="39">
        <f>C15+C19+C21+C27</f>
        <v>496.47</v>
      </c>
      <c r="D14" s="41">
        <f>D15+D27</f>
        <v>284.465899</v>
      </c>
      <c r="E14" s="41">
        <f>E15+E19+E21+E27</f>
        <v>170</v>
      </c>
      <c r="F14" s="41"/>
      <c r="G14" s="44"/>
      <c r="H14" s="44"/>
      <c r="J14" s="51"/>
      <c r="K14" s="52"/>
      <c r="L14" s="51"/>
    </row>
    <row r="15" ht="34.15" customHeight="1" spans="1:12">
      <c r="A15" s="37" t="s">
        <v>126</v>
      </c>
      <c r="B15" s="38" t="s">
        <v>127</v>
      </c>
      <c r="C15" s="39">
        <v>397.28</v>
      </c>
      <c r="D15" s="41">
        <f>D16</f>
        <v>278.775899</v>
      </c>
      <c r="E15" s="41">
        <v>118.5</v>
      </c>
      <c r="F15" s="41"/>
      <c r="G15" s="44"/>
      <c r="H15" s="44"/>
      <c r="J15" s="51"/>
      <c r="K15" s="53"/>
      <c r="L15" s="51"/>
    </row>
    <row r="16" ht="34.15" customHeight="1" spans="1:12">
      <c r="A16" s="37" t="s">
        <v>128</v>
      </c>
      <c r="B16" s="43" t="s">
        <v>129</v>
      </c>
      <c r="C16" s="39">
        <f>124.878907+3.03+150.866992</f>
        <v>278.775899</v>
      </c>
      <c r="D16" s="39">
        <f>124.878907+3.03+150.866992</f>
        <v>278.775899</v>
      </c>
      <c r="E16" s="40"/>
      <c r="F16" s="40"/>
      <c r="G16" s="42"/>
      <c r="H16" s="42"/>
      <c r="J16" s="51"/>
      <c r="K16" s="53"/>
      <c r="L16" s="51"/>
    </row>
    <row r="17" ht="34.15" customHeight="1" spans="1:12">
      <c r="A17" s="37" t="s">
        <v>130</v>
      </c>
      <c r="B17" s="43" t="s">
        <v>131</v>
      </c>
      <c r="C17" s="39">
        <v>113.5</v>
      </c>
      <c r="D17" s="40"/>
      <c r="E17" s="40">
        <f>105.5+8</f>
        <v>113.5</v>
      </c>
      <c r="F17" s="40"/>
      <c r="G17" s="42"/>
      <c r="H17" s="42"/>
      <c r="J17" s="51"/>
      <c r="K17" s="53"/>
      <c r="L17" s="51"/>
    </row>
    <row r="18" ht="34.15" customHeight="1" spans="1:12">
      <c r="A18" s="37" t="s">
        <v>132</v>
      </c>
      <c r="B18" s="43" t="s">
        <v>133</v>
      </c>
      <c r="C18" s="39">
        <v>5</v>
      </c>
      <c r="D18" s="40"/>
      <c r="E18" s="40">
        <v>5</v>
      </c>
      <c r="F18" s="40"/>
      <c r="G18" s="44"/>
      <c r="H18" s="44"/>
      <c r="J18" s="51"/>
      <c r="K18" s="53"/>
      <c r="L18" s="51"/>
    </row>
    <row r="19" ht="34.15" customHeight="1" spans="1:12">
      <c r="A19" s="37" t="s">
        <v>134</v>
      </c>
      <c r="B19" s="38" t="s">
        <v>135</v>
      </c>
      <c r="C19" s="39">
        <v>5</v>
      </c>
      <c r="D19" s="41"/>
      <c r="E19" s="41">
        <v>5</v>
      </c>
      <c r="F19" s="41"/>
      <c r="G19" s="44"/>
      <c r="H19" s="44"/>
      <c r="J19" s="51"/>
      <c r="K19" s="53"/>
      <c r="L19" s="51"/>
    </row>
    <row r="20" ht="34.15" customHeight="1" spans="1:12">
      <c r="A20" s="37" t="s">
        <v>136</v>
      </c>
      <c r="B20" s="43" t="s">
        <v>137</v>
      </c>
      <c r="C20" s="39">
        <v>5</v>
      </c>
      <c r="D20" s="40"/>
      <c r="E20" s="40">
        <v>5</v>
      </c>
      <c r="F20" s="40"/>
      <c r="G20" s="44"/>
      <c r="H20" s="44"/>
      <c r="J20" s="51"/>
      <c r="K20" s="53"/>
      <c r="L20" s="51"/>
    </row>
    <row r="21" ht="34.15" customHeight="1" spans="1:12">
      <c r="A21" s="37" t="s">
        <v>138</v>
      </c>
      <c r="B21" s="38" t="s">
        <v>139</v>
      </c>
      <c r="C21" s="39">
        <v>88.5</v>
      </c>
      <c r="D21" s="41">
        <v>42</v>
      </c>
      <c r="E21" s="41">
        <v>46.5</v>
      </c>
      <c r="F21" s="41"/>
      <c r="G21" s="42"/>
      <c r="H21" s="42"/>
      <c r="J21" s="51"/>
      <c r="K21" s="53"/>
      <c r="L21" s="51"/>
    </row>
    <row r="22" ht="34.15" customHeight="1" spans="1:12">
      <c r="A22" s="37" t="s">
        <v>140</v>
      </c>
      <c r="B22" s="43" t="s">
        <v>141</v>
      </c>
      <c r="C22" s="39">
        <v>11.5</v>
      </c>
      <c r="D22" s="40"/>
      <c r="E22" s="40">
        <v>11.5</v>
      </c>
      <c r="F22" s="40"/>
      <c r="G22" s="42"/>
      <c r="H22" s="42"/>
      <c r="J22" s="51"/>
      <c r="K22" s="53"/>
      <c r="L22" s="51"/>
    </row>
    <row r="23" ht="34.15" customHeight="1" spans="1:12">
      <c r="A23" s="37" t="s">
        <v>142</v>
      </c>
      <c r="B23" s="43" t="s">
        <v>143</v>
      </c>
      <c r="C23" s="39">
        <v>42</v>
      </c>
      <c r="D23" s="40">
        <v>42</v>
      </c>
      <c r="E23" s="40"/>
      <c r="F23" s="40"/>
      <c r="G23" s="44"/>
      <c r="H23" s="44"/>
      <c r="J23" s="51"/>
      <c r="K23" s="53"/>
      <c r="L23" s="51"/>
    </row>
    <row r="24" ht="34.15" customHeight="1" spans="1:12">
      <c r="A24" s="37" t="s">
        <v>144</v>
      </c>
      <c r="B24" s="43" t="s">
        <v>145</v>
      </c>
      <c r="C24" s="39">
        <v>4</v>
      </c>
      <c r="D24" s="40"/>
      <c r="E24" s="40">
        <v>4</v>
      </c>
      <c r="F24" s="40"/>
      <c r="G24" s="44"/>
      <c r="H24" s="44"/>
      <c r="J24" s="51"/>
      <c r="K24" s="53"/>
      <c r="L24" s="51"/>
    </row>
    <row r="25" ht="34.15" customHeight="1" spans="1:12">
      <c r="A25" s="37" t="s">
        <v>146</v>
      </c>
      <c r="B25" s="43" t="s">
        <v>147</v>
      </c>
      <c r="C25" s="39">
        <v>1</v>
      </c>
      <c r="D25" s="40"/>
      <c r="E25" s="40">
        <v>1</v>
      </c>
      <c r="F25" s="40"/>
      <c r="G25" s="48"/>
      <c r="H25" s="48"/>
      <c r="J25" s="51"/>
      <c r="K25" s="53"/>
      <c r="L25" s="51"/>
    </row>
    <row r="26" ht="14.25" spans="1:12">
      <c r="A26" s="37" t="s">
        <v>148</v>
      </c>
      <c r="B26" s="43" t="s">
        <v>149</v>
      </c>
      <c r="C26" s="39">
        <v>30</v>
      </c>
      <c r="D26" s="40"/>
      <c r="E26" s="40">
        <v>30</v>
      </c>
      <c r="F26" s="40"/>
      <c r="G26" s="49"/>
      <c r="H26" s="49"/>
      <c r="J26" s="51"/>
      <c r="K26" s="53"/>
      <c r="L26" s="51"/>
    </row>
    <row r="27" ht="14.25" spans="1:12">
      <c r="A27" s="37" t="s">
        <v>150</v>
      </c>
      <c r="B27" s="38" t="s">
        <v>151</v>
      </c>
      <c r="C27" s="39">
        <v>5.69</v>
      </c>
      <c r="D27" s="41">
        <f>D28+D29</f>
        <v>5.69</v>
      </c>
      <c r="E27" s="41"/>
      <c r="F27" s="41"/>
      <c r="G27" s="49"/>
      <c r="H27" s="49"/>
      <c r="J27" s="51"/>
      <c r="K27" s="53"/>
      <c r="L27" s="51"/>
    </row>
    <row r="28" ht="14.25" spans="1:12">
      <c r="A28" s="37">
        <v>2111101</v>
      </c>
      <c r="B28" s="38" t="s">
        <v>152</v>
      </c>
      <c r="C28" s="39">
        <v>0.17</v>
      </c>
      <c r="D28" s="41">
        <v>0.17</v>
      </c>
      <c r="E28" s="41"/>
      <c r="F28" s="41"/>
      <c r="G28" s="49"/>
      <c r="H28" s="49"/>
      <c r="J28" s="51"/>
      <c r="K28" s="53"/>
      <c r="L28" s="51"/>
    </row>
    <row r="29" ht="14.25" spans="1:12">
      <c r="A29" s="37" t="s">
        <v>153</v>
      </c>
      <c r="B29" s="43" t="s">
        <v>154</v>
      </c>
      <c r="C29" s="39">
        <f>D29+E29</f>
        <v>5.52</v>
      </c>
      <c r="D29" s="40">
        <v>5.52</v>
      </c>
      <c r="E29" s="40"/>
      <c r="F29" s="40"/>
      <c r="G29" s="49"/>
      <c r="H29" s="49"/>
      <c r="J29" s="51"/>
      <c r="K29" s="53"/>
      <c r="L29" s="51"/>
    </row>
    <row r="30" spans="1:12">
      <c r="A30" s="37" t="s">
        <v>155</v>
      </c>
      <c r="B30" s="38" t="s">
        <v>156</v>
      </c>
      <c r="C30" s="40">
        <f>7.301136+6.860592</f>
        <v>14.161728</v>
      </c>
      <c r="D30" s="40">
        <f>7.301136+6.860592</f>
        <v>14.161728</v>
      </c>
      <c r="E30" s="41"/>
      <c r="F30" s="41"/>
      <c r="G30" s="49"/>
      <c r="H30" s="49"/>
      <c r="J30" s="51"/>
      <c r="K30" s="52"/>
      <c r="L30" s="51"/>
    </row>
    <row r="31" spans="1:12">
      <c r="A31" s="37" t="s">
        <v>157</v>
      </c>
      <c r="B31" s="38" t="s">
        <v>158</v>
      </c>
      <c r="C31" s="40">
        <f>7.301136+6.860592</f>
        <v>14.161728</v>
      </c>
      <c r="D31" s="40">
        <f>7.301136+6.860592</f>
        <v>14.161728</v>
      </c>
      <c r="E31" s="41"/>
      <c r="F31" s="41"/>
      <c r="G31" s="49"/>
      <c r="H31" s="49"/>
      <c r="J31" s="51"/>
      <c r="K31" s="53"/>
      <c r="L31" s="51"/>
    </row>
    <row r="32" spans="1:12">
      <c r="A32" s="37" t="s">
        <v>159</v>
      </c>
      <c r="B32" s="43" t="s">
        <v>160</v>
      </c>
      <c r="C32" s="40">
        <f>7.301136+6.860592</f>
        <v>14.161728</v>
      </c>
      <c r="D32" s="40">
        <f>7.301136+6.860592</f>
        <v>14.161728</v>
      </c>
      <c r="E32" s="40"/>
      <c r="F32" s="40"/>
      <c r="G32" s="49"/>
      <c r="H32" s="49"/>
      <c r="J32" s="51"/>
      <c r="K32" s="53"/>
      <c r="L32" s="51"/>
    </row>
    <row r="33" ht="51" customHeight="1" spans="1:12">
      <c r="A33" s="50" t="s">
        <v>83</v>
      </c>
      <c r="B33" s="50"/>
      <c r="C33" s="39">
        <f>C5+C10+C14+C30</f>
        <v>545.409438</v>
      </c>
      <c r="D33" s="39">
        <v>375.41</v>
      </c>
      <c r="E33" s="39">
        <f>E14</f>
        <v>170</v>
      </c>
      <c r="F33" s="39"/>
      <c r="G33" s="49"/>
      <c r="H33" s="49"/>
      <c r="J33" s="51"/>
      <c r="K33" s="54"/>
      <c r="L33" s="51"/>
    </row>
  </sheetData>
  <mergeCells count="3">
    <mergeCell ref="A2:H2"/>
    <mergeCell ref="A3:E3"/>
    <mergeCell ref="A33:B33"/>
  </mergeCells>
  <conditionalFormatting sqref="F14:F33">
    <cfRule type="duplicateValues" dxfId="0" priority="6"/>
  </conditionalFormatting>
  <conditionalFormatting sqref="F14:G33">
    <cfRule type="duplicateValues" dxfId="1" priority="4"/>
  </conditionalFormatting>
  <conditionalFormatting sqref="F14:K33">
    <cfRule type="duplicateValues" dxfId="1" priority="5"/>
    <cfRule type="duplicateValues" dxfId="1" priority="3"/>
  </conditionalFormatting>
  <conditionalFormatting sqref="F14:K34">
    <cfRule type="duplicateValues" dxfId="1" priority="7"/>
  </conditionalFormatting>
  <pageMargins left="0.75" right="0.75" top="0.268999993801117" bottom="0.268999993801117" header="0" footer="0"/>
  <pageSetup paperSize="9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31" workbookViewId="0">
      <selection activeCell="D7" sqref="D7:D32"/>
    </sheetView>
  </sheetViews>
  <sheetFormatPr defaultColWidth="10" defaultRowHeight="13.5" outlineLevelCol="3"/>
  <cols>
    <col min="1" max="1" width="51.2916666666667" customWidth="1"/>
    <col min="2" max="2" width="25.6416666666667" customWidth="1"/>
    <col min="3" max="3" width="51.2916666666667" customWidth="1"/>
    <col min="4" max="4" width="25.6416666666667" customWidth="1"/>
    <col min="5" max="5" width="9.76666666666667" customWidth="1"/>
  </cols>
  <sheetData>
    <row r="1" ht="22.75" customHeight="1" spans="1:4">
      <c r="A1" s="2" t="s">
        <v>8</v>
      </c>
      <c r="B1" s="2"/>
      <c r="C1" s="2"/>
      <c r="D1" s="2" t="s">
        <v>79</v>
      </c>
    </row>
    <row r="2" ht="56.95" customHeight="1" spans="1:4">
      <c r="A2" s="3" t="s">
        <v>161</v>
      </c>
      <c r="B2" s="3"/>
      <c r="C2" s="3"/>
      <c r="D2" s="3"/>
    </row>
    <row r="3" ht="22.75" customHeight="1" spans="1:4">
      <c r="A3" s="2"/>
      <c r="B3" s="2"/>
      <c r="C3" s="2"/>
      <c r="D3" s="13" t="s">
        <v>27</v>
      </c>
    </row>
    <row r="4" ht="28.45" customHeight="1" spans="1:4">
      <c r="A4" s="4" t="s">
        <v>28</v>
      </c>
      <c r="B4" s="4"/>
      <c r="C4" s="4" t="s">
        <v>29</v>
      </c>
      <c r="D4" s="4"/>
    </row>
    <row r="5" ht="28.45" customHeight="1" spans="1:4">
      <c r="A5" s="4" t="s">
        <v>162</v>
      </c>
      <c r="B5" s="4" t="s">
        <v>31</v>
      </c>
      <c r="C5" s="4" t="s">
        <v>162</v>
      </c>
      <c r="D5" s="4" t="s">
        <v>31</v>
      </c>
    </row>
    <row r="6" ht="34.15" customHeight="1" spans="1:4">
      <c r="A6" s="30" t="s">
        <v>163</v>
      </c>
      <c r="B6" s="16">
        <f>316.5+8</f>
        <v>324.5</v>
      </c>
      <c r="C6" s="30" t="s">
        <v>164</v>
      </c>
      <c r="D6" s="16"/>
    </row>
    <row r="7" ht="34.15" customHeight="1" spans="1:4">
      <c r="A7" s="30" t="s">
        <v>165</v>
      </c>
      <c r="B7" s="8">
        <f>316.502601+8</f>
        <v>324.502601</v>
      </c>
      <c r="C7" s="30" t="s">
        <v>166</v>
      </c>
      <c r="D7" s="19"/>
    </row>
    <row r="8" ht="34.15" customHeight="1" spans="1:4">
      <c r="A8" s="30" t="s">
        <v>167</v>
      </c>
      <c r="B8" s="8"/>
      <c r="C8" s="30" t="s">
        <v>168</v>
      </c>
      <c r="D8" s="19"/>
    </row>
    <row r="9" ht="34.15" customHeight="1" spans="1:4">
      <c r="A9" s="30" t="s">
        <v>169</v>
      </c>
      <c r="B9" s="8"/>
      <c r="C9" s="30" t="s">
        <v>170</v>
      </c>
      <c r="D9" s="19"/>
    </row>
    <row r="10" ht="34.15" customHeight="1" spans="1:4">
      <c r="A10" s="30" t="s">
        <v>171</v>
      </c>
      <c r="B10" s="8">
        <v>3.72</v>
      </c>
      <c r="C10" s="30" t="s">
        <v>172</v>
      </c>
      <c r="D10" s="19"/>
    </row>
    <row r="11" ht="34.15" customHeight="1" spans="1:4">
      <c r="A11" s="30" t="s">
        <v>165</v>
      </c>
      <c r="B11" s="8">
        <v>3.72</v>
      </c>
      <c r="C11" s="30" t="s">
        <v>173</v>
      </c>
      <c r="D11" s="19"/>
    </row>
    <row r="12" ht="34.15" customHeight="1" spans="1:4">
      <c r="A12" s="30" t="s">
        <v>167</v>
      </c>
      <c r="B12" s="8"/>
      <c r="C12" s="30" t="s">
        <v>174</v>
      </c>
      <c r="D12" s="19"/>
    </row>
    <row r="13" ht="34.15" customHeight="1" spans="1:4">
      <c r="A13" s="30" t="s">
        <v>169</v>
      </c>
      <c r="B13" s="8"/>
      <c r="C13" s="30" t="s">
        <v>175</v>
      </c>
      <c r="D13" s="19"/>
    </row>
    <row r="14" ht="34.15" customHeight="1" spans="1:4">
      <c r="A14" s="30"/>
      <c r="B14" s="8"/>
      <c r="C14" s="30" t="s">
        <v>176</v>
      </c>
      <c r="D14" s="19">
        <v>9.734848</v>
      </c>
    </row>
    <row r="15" ht="34.15" customHeight="1" spans="1:4">
      <c r="A15" s="30"/>
      <c r="B15" s="8"/>
      <c r="C15" s="30" t="s">
        <v>177</v>
      </c>
      <c r="D15" s="19"/>
    </row>
    <row r="16" ht="34.15" customHeight="1" spans="1:4">
      <c r="A16" s="30"/>
      <c r="B16" s="8"/>
      <c r="C16" s="30" t="s">
        <v>178</v>
      </c>
      <c r="D16" s="19">
        <v>4.58771</v>
      </c>
    </row>
    <row r="17" ht="34.15" customHeight="1" spans="1:4">
      <c r="A17" s="30"/>
      <c r="B17" s="8"/>
      <c r="C17" s="30" t="s">
        <v>179</v>
      </c>
      <c r="D17" s="19">
        <f>294.878907+3.72+8</f>
        <v>306.598907</v>
      </c>
    </row>
    <row r="18" ht="34.15" customHeight="1" spans="1:4">
      <c r="A18" s="30"/>
      <c r="B18" s="31"/>
      <c r="C18" s="30" t="s">
        <v>180</v>
      </c>
      <c r="D18" s="19"/>
    </row>
    <row r="19" ht="34.15" customHeight="1" spans="1:4">
      <c r="A19" s="30"/>
      <c r="B19" s="31"/>
      <c r="C19" s="30" t="s">
        <v>181</v>
      </c>
      <c r="D19" s="19"/>
    </row>
    <row r="20" ht="34.15" customHeight="1" spans="1:4">
      <c r="A20" s="30"/>
      <c r="B20" s="31"/>
      <c r="C20" s="30" t="s">
        <v>182</v>
      </c>
      <c r="D20" s="19"/>
    </row>
    <row r="21" ht="34.15" customHeight="1" spans="1:4">
      <c r="A21" s="30"/>
      <c r="B21" s="31"/>
      <c r="C21" s="30" t="s">
        <v>183</v>
      </c>
      <c r="D21" s="19"/>
    </row>
    <row r="22" ht="34.15" customHeight="1" spans="1:4">
      <c r="A22" s="30"/>
      <c r="B22" s="8"/>
      <c r="C22" s="30" t="s">
        <v>184</v>
      </c>
      <c r="D22" s="19"/>
    </row>
    <row r="23" ht="34.15" customHeight="1" spans="1:4">
      <c r="A23" s="30"/>
      <c r="B23" s="31"/>
      <c r="C23" s="30" t="s">
        <v>185</v>
      </c>
      <c r="D23" s="19"/>
    </row>
    <row r="24" ht="34.15" customHeight="1" spans="1:4">
      <c r="A24" s="30"/>
      <c r="B24" s="31"/>
      <c r="C24" s="30" t="s">
        <v>186</v>
      </c>
      <c r="D24" s="19"/>
    </row>
    <row r="25" ht="34.15" customHeight="1" spans="1:4">
      <c r="A25" s="30"/>
      <c r="B25" s="31"/>
      <c r="C25" s="30" t="s">
        <v>187</v>
      </c>
      <c r="D25" s="19"/>
    </row>
    <row r="26" ht="34.15" customHeight="1" spans="1:4">
      <c r="A26" s="30"/>
      <c r="B26" s="31"/>
      <c r="C26" s="30" t="s">
        <v>188</v>
      </c>
      <c r="D26" s="19">
        <v>7.301136</v>
      </c>
    </row>
    <row r="27" ht="34.15" customHeight="1" spans="1:4">
      <c r="A27" s="30"/>
      <c r="B27" s="31"/>
      <c r="C27" s="30" t="s">
        <v>189</v>
      </c>
      <c r="D27" s="19"/>
    </row>
    <row r="28" ht="34.15" customHeight="1" spans="1:4">
      <c r="A28" s="30"/>
      <c r="B28" s="31"/>
      <c r="C28" s="30" t="s">
        <v>190</v>
      </c>
      <c r="D28" s="19"/>
    </row>
    <row r="29" ht="34.15" customHeight="1" spans="1:4">
      <c r="A29" s="30"/>
      <c r="B29" s="31"/>
      <c r="C29" s="30" t="s">
        <v>191</v>
      </c>
      <c r="D29" s="19"/>
    </row>
    <row r="30" ht="34.15" customHeight="1" spans="1:4">
      <c r="A30" s="30"/>
      <c r="B30" s="31"/>
      <c r="C30" s="30" t="s">
        <v>192</v>
      </c>
      <c r="D30" s="19"/>
    </row>
    <row r="31" ht="34.15" customHeight="1" spans="1:4">
      <c r="A31" s="30"/>
      <c r="B31" s="31"/>
      <c r="C31" s="30" t="s">
        <v>193</v>
      </c>
      <c r="D31" s="19"/>
    </row>
    <row r="32" ht="34.15" customHeight="1" spans="1:4">
      <c r="A32" s="30"/>
      <c r="B32" s="31"/>
      <c r="C32" s="30" t="s">
        <v>194</v>
      </c>
      <c r="D32" s="19"/>
    </row>
    <row r="33" ht="34.15" customHeight="1" spans="1:4">
      <c r="A33" s="30"/>
      <c r="B33" s="31"/>
      <c r="C33" s="30" t="s">
        <v>195</v>
      </c>
      <c r="D33" s="19"/>
    </row>
    <row r="34" ht="34.15" customHeight="1" spans="1:4">
      <c r="A34" s="30"/>
      <c r="B34" s="31"/>
      <c r="C34" s="30" t="s">
        <v>196</v>
      </c>
      <c r="D34" s="19"/>
    </row>
    <row r="35" ht="34.15" customHeight="1" spans="1:4">
      <c r="A35" s="30"/>
      <c r="B35" s="31"/>
      <c r="C35" s="30" t="s">
        <v>197</v>
      </c>
      <c r="D35" s="19"/>
    </row>
    <row r="36" ht="34.15" customHeight="1" spans="1:4">
      <c r="A36" s="30"/>
      <c r="B36" s="31"/>
      <c r="C36" s="30" t="s">
        <v>198</v>
      </c>
      <c r="D36" s="19"/>
    </row>
    <row r="37" ht="34.15" customHeight="1" spans="1:4">
      <c r="A37" s="30"/>
      <c r="B37" s="31"/>
      <c r="C37" s="30" t="s">
        <v>199</v>
      </c>
      <c r="D37" s="19"/>
    </row>
    <row r="38" ht="34.15" customHeight="1" spans="1:4">
      <c r="A38" s="30"/>
      <c r="B38" s="11"/>
      <c r="C38" s="30" t="s">
        <v>200</v>
      </c>
      <c r="D38" s="16"/>
    </row>
    <row r="39" ht="34.15" customHeight="1" spans="1:4">
      <c r="A39" s="4" t="s">
        <v>76</v>
      </c>
      <c r="B39" s="16">
        <v>328.22</v>
      </c>
      <c r="C39" s="4" t="s">
        <v>77</v>
      </c>
      <c r="D39" s="16">
        <v>328.22</v>
      </c>
    </row>
  </sheetData>
  <mergeCells count="3">
    <mergeCell ref="A2:D2"/>
    <mergeCell ref="A4:B4"/>
    <mergeCell ref="C4:D4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opLeftCell="A12" workbookViewId="0">
      <selection activeCell="G14" sqref="G14"/>
    </sheetView>
  </sheetViews>
  <sheetFormatPr defaultColWidth="10" defaultRowHeight="13.5" outlineLevelCol="6"/>
  <cols>
    <col min="1" max="1" width="15.3833333333333" customWidth="1"/>
    <col min="2" max="2" width="35.9" customWidth="1"/>
    <col min="3" max="7" width="20.5166666666667" customWidth="1"/>
    <col min="8" max="8" width="9.76666666666667" customWidth="1"/>
  </cols>
  <sheetData>
    <row r="1" ht="22.75" customHeight="1" spans="1:7">
      <c r="A1" s="2" t="s">
        <v>10</v>
      </c>
      <c r="B1" s="2"/>
      <c r="C1" s="2"/>
      <c r="D1" s="2"/>
      <c r="E1" s="2"/>
      <c r="F1" s="2"/>
      <c r="G1" s="2" t="s">
        <v>79</v>
      </c>
    </row>
    <row r="2" ht="56.95" customHeight="1" spans="1:7">
      <c r="A2" s="3" t="s">
        <v>201</v>
      </c>
      <c r="B2" s="3"/>
      <c r="C2" s="3"/>
      <c r="D2" s="3"/>
      <c r="E2" s="3"/>
      <c r="F2" s="3"/>
      <c r="G2" s="3"/>
    </row>
    <row r="3" ht="22.75" customHeight="1" spans="1:7">
      <c r="A3" s="2"/>
      <c r="B3" s="2"/>
      <c r="C3" s="2"/>
      <c r="D3" s="2"/>
      <c r="E3" s="2"/>
      <c r="F3" s="13" t="s">
        <v>27</v>
      </c>
      <c r="G3" s="13"/>
    </row>
    <row r="4" ht="28.45" customHeight="1" spans="1:7">
      <c r="A4" s="4" t="s">
        <v>101</v>
      </c>
      <c r="B4" s="4" t="s">
        <v>102</v>
      </c>
      <c r="C4" s="4" t="s">
        <v>83</v>
      </c>
      <c r="D4" s="4" t="s">
        <v>103</v>
      </c>
      <c r="E4" s="4"/>
      <c r="F4" s="4"/>
      <c r="G4" s="4" t="s">
        <v>104</v>
      </c>
    </row>
    <row r="5" ht="28.45" customHeight="1" spans="1:7">
      <c r="A5" s="4"/>
      <c r="B5" s="4"/>
      <c r="C5" s="4"/>
      <c r="D5" s="4" t="s">
        <v>85</v>
      </c>
      <c r="E5" s="4" t="s">
        <v>202</v>
      </c>
      <c r="F5" s="4" t="s">
        <v>203</v>
      </c>
      <c r="G5" s="4"/>
    </row>
    <row r="6" ht="34.15" customHeight="1" spans="1:7">
      <c r="A6" s="5" t="s">
        <v>108</v>
      </c>
      <c r="B6" s="5" t="s">
        <v>109</v>
      </c>
      <c r="C6" s="11">
        <v>9.734848</v>
      </c>
      <c r="D6" s="11">
        <v>9.734848</v>
      </c>
      <c r="E6" s="8">
        <v>9.734848</v>
      </c>
      <c r="F6" s="28"/>
      <c r="G6" s="28"/>
    </row>
    <row r="7" ht="34.15" customHeight="1" spans="1:7">
      <c r="A7" s="5" t="s">
        <v>110</v>
      </c>
      <c r="B7" s="5" t="s">
        <v>111</v>
      </c>
      <c r="C7" s="11">
        <v>9.734848</v>
      </c>
      <c r="D7" s="11">
        <v>9.734848</v>
      </c>
      <c r="E7" s="8">
        <v>9.734848</v>
      </c>
      <c r="F7" s="28"/>
      <c r="G7" s="8"/>
    </row>
    <row r="8" ht="34.15" customHeight="1" spans="1:7">
      <c r="A8" s="5" t="s">
        <v>112</v>
      </c>
      <c r="B8" s="29" t="s">
        <v>113</v>
      </c>
      <c r="C8" s="11">
        <v>9.734848</v>
      </c>
      <c r="D8" s="11">
        <v>9.734848</v>
      </c>
      <c r="E8" s="8">
        <v>9.734848</v>
      </c>
      <c r="F8" s="8"/>
      <c r="G8" s="8"/>
    </row>
    <row r="9" ht="34.15" customHeight="1" spans="1:7">
      <c r="A9" s="5" t="s">
        <v>116</v>
      </c>
      <c r="B9" s="5" t="s">
        <v>117</v>
      </c>
      <c r="C9" s="11">
        <v>4.58771</v>
      </c>
      <c r="D9" s="11">
        <v>4.58771</v>
      </c>
      <c r="E9" s="28">
        <v>4.58771</v>
      </c>
      <c r="F9" s="28"/>
      <c r="G9" s="28"/>
    </row>
    <row r="10" ht="34.15" customHeight="1" spans="1:7">
      <c r="A10" s="5" t="s">
        <v>118</v>
      </c>
      <c r="B10" s="5" t="s">
        <v>119</v>
      </c>
      <c r="C10" s="11">
        <v>4.58771</v>
      </c>
      <c r="D10" s="11">
        <v>4.58771</v>
      </c>
      <c r="E10" s="28">
        <v>4.58771</v>
      </c>
      <c r="F10" s="28"/>
      <c r="G10" s="8"/>
    </row>
    <row r="11" ht="34.15" customHeight="1" spans="1:7">
      <c r="A11" s="5" t="s">
        <v>120</v>
      </c>
      <c r="B11" s="29" t="s">
        <v>121</v>
      </c>
      <c r="C11" s="11">
        <v>3.979282</v>
      </c>
      <c r="D11" s="11">
        <v>3.979282</v>
      </c>
      <c r="E11" s="8">
        <v>3.979282</v>
      </c>
      <c r="F11" s="8"/>
      <c r="G11" s="8"/>
    </row>
    <row r="12" ht="34.15" customHeight="1" spans="1:7">
      <c r="A12" s="5" t="s">
        <v>122</v>
      </c>
      <c r="B12" s="29" t="s">
        <v>123</v>
      </c>
      <c r="C12" s="11">
        <v>0.608428</v>
      </c>
      <c r="D12" s="11">
        <v>0.608428</v>
      </c>
      <c r="E12" s="8">
        <v>0.608428</v>
      </c>
      <c r="F12" s="8"/>
      <c r="G12" s="8"/>
    </row>
    <row r="13" ht="34.15" customHeight="1" spans="1:7">
      <c r="A13" s="5" t="s">
        <v>124</v>
      </c>
      <c r="B13" s="5" t="s">
        <v>125</v>
      </c>
      <c r="C13" s="11">
        <f>D13+G13</f>
        <v>306.99</v>
      </c>
      <c r="D13" s="11">
        <f>128.3+D26+3</f>
        <v>136.99</v>
      </c>
      <c r="E13" s="28">
        <f>E14+E26</f>
        <v>80.56</v>
      </c>
      <c r="F13" s="28">
        <f>47.74+F26+F20</f>
        <v>56.04</v>
      </c>
      <c r="G13" s="28">
        <f>G14+G18+G20+G26</f>
        <v>170</v>
      </c>
    </row>
    <row r="14" ht="34.15" customHeight="1" spans="1:7">
      <c r="A14" s="5" t="s">
        <v>126</v>
      </c>
      <c r="B14" s="5" t="s">
        <v>127</v>
      </c>
      <c r="C14" s="11">
        <f>D14+G14</f>
        <v>246.41</v>
      </c>
      <c r="D14" s="11">
        <f>E14+F14</f>
        <v>127.91</v>
      </c>
      <c r="E14" s="28">
        <v>80.17</v>
      </c>
      <c r="F14" s="28">
        <v>47.74</v>
      </c>
      <c r="G14" s="8">
        <v>118.5</v>
      </c>
    </row>
    <row r="15" ht="34.15" customHeight="1" spans="1:7">
      <c r="A15" s="5" t="s">
        <v>128</v>
      </c>
      <c r="B15" s="29" t="s">
        <v>129</v>
      </c>
      <c r="C15" s="11">
        <v>127.91</v>
      </c>
      <c r="D15" s="11">
        <v>127.91</v>
      </c>
      <c r="E15" s="8">
        <f>87.379081-8.2381+1.03</f>
        <v>80.170981</v>
      </c>
      <c r="F15" s="8">
        <v>47.74</v>
      </c>
      <c r="G15" s="8"/>
    </row>
    <row r="16" ht="34.15" customHeight="1" spans="1:7">
      <c r="A16" s="5" t="s">
        <v>130</v>
      </c>
      <c r="B16" s="29" t="s">
        <v>131</v>
      </c>
      <c r="C16" s="11">
        <v>113.5</v>
      </c>
      <c r="D16" s="11"/>
      <c r="E16" s="8"/>
      <c r="F16" s="8"/>
      <c r="G16" s="8">
        <v>113.5</v>
      </c>
    </row>
    <row r="17" ht="34.15" customHeight="1" spans="1:7">
      <c r="A17" s="5" t="s">
        <v>132</v>
      </c>
      <c r="B17" s="29" t="s">
        <v>133</v>
      </c>
      <c r="C17" s="11">
        <v>5</v>
      </c>
      <c r="D17" s="11"/>
      <c r="E17" s="8"/>
      <c r="F17" s="8"/>
      <c r="G17" s="8">
        <v>5</v>
      </c>
    </row>
    <row r="18" ht="34.15" customHeight="1" spans="1:7">
      <c r="A18" s="5" t="s">
        <v>134</v>
      </c>
      <c r="B18" s="5" t="s">
        <v>135</v>
      </c>
      <c r="C18" s="11">
        <v>5</v>
      </c>
      <c r="D18" s="11"/>
      <c r="E18" s="28"/>
      <c r="F18" s="28"/>
      <c r="G18" s="8">
        <v>5</v>
      </c>
    </row>
    <row r="19" ht="34.15" customHeight="1" spans="1:7">
      <c r="A19" s="5" t="s">
        <v>136</v>
      </c>
      <c r="B19" s="29" t="s">
        <v>137</v>
      </c>
      <c r="C19" s="11">
        <v>5</v>
      </c>
      <c r="D19" s="11"/>
      <c r="E19" s="8"/>
      <c r="F19" s="8"/>
      <c r="G19" s="8">
        <v>5</v>
      </c>
    </row>
    <row r="20" ht="34.15" customHeight="1" spans="1:7">
      <c r="A20" s="5" t="s">
        <v>138</v>
      </c>
      <c r="B20" s="5" t="s">
        <v>139</v>
      </c>
      <c r="C20" s="11">
        <v>49.5</v>
      </c>
      <c r="D20" s="11">
        <v>3</v>
      </c>
      <c r="E20" s="28"/>
      <c r="F20" s="28">
        <v>3</v>
      </c>
      <c r="G20" s="8">
        <v>46.5</v>
      </c>
    </row>
    <row r="21" ht="34.15" customHeight="1" spans="1:7">
      <c r="A21" s="5" t="s">
        <v>140</v>
      </c>
      <c r="B21" s="29" t="s">
        <v>141</v>
      </c>
      <c r="C21" s="11">
        <v>11.5</v>
      </c>
      <c r="D21" s="11"/>
      <c r="E21" s="8"/>
      <c r="F21" s="8"/>
      <c r="G21" s="8">
        <v>11.5</v>
      </c>
    </row>
    <row r="22" ht="34.15" customHeight="1" spans="1:7">
      <c r="A22" s="5" t="s">
        <v>142</v>
      </c>
      <c r="B22" s="29" t="s">
        <v>143</v>
      </c>
      <c r="C22" s="11">
        <v>3</v>
      </c>
      <c r="D22" s="11"/>
      <c r="E22" s="8"/>
      <c r="F22" s="8">
        <v>3</v>
      </c>
      <c r="G22" s="8">
        <v>3</v>
      </c>
    </row>
    <row r="23" ht="34.15" customHeight="1" spans="1:7">
      <c r="A23" s="5" t="s">
        <v>144</v>
      </c>
      <c r="B23" s="29" t="s">
        <v>145</v>
      </c>
      <c r="C23" s="11">
        <v>4</v>
      </c>
      <c r="D23" s="11"/>
      <c r="E23" s="8"/>
      <c r="F23" s="8"/>
      <c r="G23" s="8">
        <v>4</v>
      </c>
    </row>
    <row r="24" ht="34.15" customHeight="1" spans="1:7">
      <c r="A24" s="5" t="s">
        <v>146</v>
      </c>
      <c r="B24" s="29" t="s">
        <v>147</v>
      </c>
      <c r="C24" s="11">
        <v>1</v>
      </c>
      <c r="D24" s="11"/>
      <c r="E24" s="8"/>
      <c r="F24" s="8"/>
      <c r="G24" s="8">
        <v>1</v>
      </c>
    </row>
    <row r="25" ht="14.25" spans="1:7">
      <c r="A25" s="5" t="s">
        <v>148</v>
      </c>
      <c r="B25" s="29" t="s">
        <v>149</v>
      </c>
      <c r="C25" s="11">
        <v>30</v>
      </c>
      <c r="D25" s="11"/>
      <c r="E25" s="8"/>
      <c r="F25" s="8"/>
      <c r="G25" s="8">
        <v>30</v>
      </c>
    </row>
    <row r="26" ht="14.25" spans="1:7">
      <c r="A26" s="5" t="s">
        <v>150</v>
      </c>
      <c r="B26" s="5" t="s">
        <v>151</v>
      </c>
      <c r="C26" s="11">
        <v>5.69</v>
      </c>
      <c r="D26" s="11">
        <f>D27+D28</f>
        <v>5.69</v>
      </c>
      <c r="E26" s="28">
        <f>E27+E28</f>
        <v>0.39</v>
      </c>
      <c r="F26" s="28">
        <v>5.3</v>
      </c>
      <c r="G26" s="8"/>
    </row>
    <row r="27" ht="14.25" spans="1:7">
      <c r="A27" s="5">
        <v>2111101</v>
      </c>
      <c r="B27" s="5" t="s">
        <v>152</v>
      </c>
      <c r="C27" s="11">
        <v>0.17</v>
      </c>
      <c r="D27" s="11">
        <v>0.17</v>
      </c>
      <c r="E27" s="28">
        <v>0.17</v>
      </c>
      <c r="F27" s="28"/>
      <c r="G27" s="8"/>
    </row>
    <row r="28" ht="14.25" spans="1:7">
      <c r="A28" s="5" t="s">
        <v>153</v>
      </c>
      <c r="B28" s="29" t="s">
        <v>154</v>
      </c>
      <c r="C28" s="11">
        <v>5.52</v>
      </c>
      <c r="D28" s="11">
        <v>5.52</v>
      </c>
      <c r="E28" s="8">
        <v>0.22</v>
      </c>
      <c r="F28" s="8">
        <v>5.3</v>
      </c>
      <c r="G28" s="8"/>
    </row>
    <row r="29" ht="14.25" spans="1:7">
      <c r="A29" s="5" t="s">
        <v>155</v>
      </c>
      <c r="B29" s="5" t="s">
        <v>156</v>
      </c>
      <c r="C29" s="11">
        <v>7.301136</v>
      </c>
      <c r="D29" s="11">
        <v>7.301136</v>
      </c>
      <c r="E29" s="28">
        <v>7.301136</v>
      </c>
      <c r="F29" s="28"/>
      <c r="G29" s="28"/>
    </row>
    <row r="30" ht="14.25" spans="1:7">
      <c r="A30" s="5" t="s">
        <v>157</v>
      </c>
      <c r="B30" s="5" t="s">
        <v>158</v>
      </c>
      <c r="C30" s="11">
        <v>7.301136</v>
      </c>
      <c r="D30" s="11">
        <v>7.301136</v>
      </c>
      <c r="E30" s="28">
        <v>7.301136</v>
      </c>
      <c r="F30" s="28"/>
      <c r="G30" s="8"/>
    </row>
    <row r="31" ht="14.25" spans="1:7">
      <c r="A31" s="5" t="s">
        <v>159</v>
      </c>
      <c r="B31" s="29" t="s">
        <v>160</v>
      </c>
      <c r="C31" s="11">
        <v>7.301136</v>
      </c>
      <c r="D31" s="11">
        <v>7.301136</v>
      </c>
      <c r="E31" s="8">
        <v>7.301136</v>
      </c>
      <c r="F31" s="8"/>
      <c r="G31" s="8"/>
    </row>
    <row r="32" ht="14.25" spans="1:7">
      <c r="A32" s="6"/>
      <c r="B32" s="9" t="s">
        <v>204</v>
      </c>
      <c r="C32" s="11">
        <f>C6+C9+C13+C29</f>
        <v>328.613694</v>
      </c>
      <c r="D32" s="11">
        <v>158.22</v>
      </c>
      <c r="E32" s="11">
        <f>E6+E9+E13+E29</f>
        <v>102.183694</v>
      </c>
      <c r="F32" s="11">
        <v>56.04</v>
      </c>
      <c r="G32" s="11">
        <f>G13</f>
        <v>170</v>
      </c>
    </row>
  </sheetData>
  <mergeCells count="8">
    <mergeCell ref="A2:G2"/>
    <mergeCell ref="A3:E3"/>
    <mergeCell ref="F3:G3"/>
    <mergeCell ref="D4:F4"/>
    <mergeCell ref="A4:A5"/>
    <mergeCell ref="B4:B5"/>
    <mergeCell ref="C4:C5"/>
    <mergeCell ref="G4:G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opLeftCell="A4" workbookViewId="0">
      <selection activeCell="H9" sqref="H9"/>
    </sheetView>
  </sheetViews>
  <sheetFormatPr defaultColWidth="10" defaultRowHeight="13.5" outlineLevelCol="4"/>
  <cols>
    <col min="1" max="1" width="12.8166666666667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2" t="s">
        <v>12</v>
      </c>
      <c r="B1" s="2"/>
      <c r="C1" s="2"/>
      <c r="D1" s="2"/>
      <c r="E1" s="2" t="s">
        <v>79</v>
      </c>
    </row>
    <row r="2" ht="56.95" customHeight="1" spans="1:5">
      <c r="A2" s="3" t="s">
        <v>205</v>
      </c>
      <c r="B2" s="3"/>
      <c r="C2" s="3"/>
      <c r="D2" s="3"/>
      <c r="E2" s="3"/>
    </row>
    <row r="3" ht="22.75" customHeight="1" spans="1:5">
      <c r="A3" s="2"/>
      <c r="B3" s="2"/>
      <c r="C3" s="2"/>
      <c r="D3" s="21" t="s">
        <v>206</v>
      </c>
      <c r="E3" s="12" t="s">
        <v>27</v>
      </c>
    </row>
    <row r="4" ht="28.45" customHeight="1" spans="1:5">
      <c r="A4" s="4" t="s">
        <v>207</v>
      </c>
      <c r="B4" s="4"/>
      <c r="C4" s="4" t="s">
        <v>208</v>
      </c>
      <c r="D4" s="4"/>
      <c r="E4" s="4"/>
    </row>
    <row r="5" ht="28.45" customHeight="1" spans="1:5">
      <c r="A5" s="4" t="s">
        <v>101</v>
      </c>
      <c r="B5" s="4" t="s">
        <v>102</v>
      </c>
      <c r="C5" s="4" t="s">
        <v>83</v>
      </c>
      <c r="D5" s="4" t="s">
        <v>202</v>
      </c>
      <c r="E5" s="4" t="s">
        <v>203</v>
      </c>
    </row>
    <row r="6" ht="34.15" customHeight="1" spans="1:5">
      <c r="A6" s="5" t="s">
        <v>209</v>
      </c>
      <c r="B6" s="5" t="s">
        <v>210</v>
      </c>
      <c r="C6" s="11">
        <f>C7+C8+C9+C10+C11+C12+C13+C14+C15</f>
        <v>102.183075</v>
      </c>
      <c r="D6" s="11">
        <f>D7+D8+D9+D10+D11+D12+D13+D14+D15</f>
        <v>102.184675</v>
      </c>
      <c r="E6" s="28"/>
    </row>
    <row r="7" ht="34.15" customHeight="1" spans="1:5">
      <c r="A7" s="5" t="s">
        <v>211</v>
      </c>
      <c r="B7" s="5" t="s">
        <v>212</v>
      </c>
      <c r="C7" s="11">
        <v>30.6192</v>
      </c>
      <c r="D7" s="8">
        <v>30.6192</v>
      </c>
      <c r="E7" s="8"/>
    </row>
    <row r="8" ht="34.15" customHeight="1" spans="1:5">
      <c r="A8" s="5" t="s">
        <v>213</v>
      </c>
      <c r="B8" s="5" t="s">
        <v>214</v>
      </c>
      <c r="C8" s="11">
        <v>35.4192</v>
      </c>
      <c r="D8" s="8">
        <v>35.4192</v>
      </c>
      <c r="E8" s="8"/>
    </row>
    <row r="9" ht="34.15" customHeight="1" spans="1:5">
      <c r="A9" s="5" t="s">
        <v>215</v>
      </c>
      <c r="B9" s="5" t="s">
        <v>216</v>
      </c>
      <c r="C9" s="11">
        <v>2.55</v>
      </c>
      <c r="D9" s="8">
        <v>2.5516</v>
      </c>
      <c r="E9" s="8"/>
    </row>
    <row r="10" ht="34.15" customHeight="1" spans="1:5">
      <c r="A10" s="5" t="s">
        <v>217</v>
      </c>
      <c r="B10" s="5" t="s">
        <v>218</v>
      </c>
      <c r="C10" s="11">
        <v>9.734848</v>
      </c>
      <c r="D10" s="8">
        <v>9.734848</v>
      </c>
      <c r="E10" s="8"/>
    </row>
    <row r="11" ht="34.15" customHeight="1" spans="1:5">
      <c r="A11" s="5" t="s">
        <v>219</v>
      </c>
      <c r="B11" s="5" t="s">
        <v>220</v>
      </c>
      <c r="C11" s="11">
        <v>3.954782</v>
      </c>
      <c r="D11" s="8">
        <v>3.954782</v>
      </c>
      <c r="E11" s="8"/>
    </row>
    <row r="12" ht="34.15" customHeight="1" spans="1:5">
      <c r="A12" s="5" t="s">
        <v>221</v>
      </c>
      <c r="B12" s="5" t="s">
        <v>222</v>
      </c>
      <c r="C12" s="11">
        <v>0.608428</v>
      </c>
      <c r="D12" s="8">
        <v>0.608428</v>
      </c>
      <c r="E12" s="8"/>
    </row>
    <row r="13" ht="34.15" customHeight="1" spans="1:5">
      <c r="A13" s="5" t="s">
        <v>223</v>
      </c>
      <c r="B13" s="5" t="s">
        <v>224</v>
      </c>
      <c r="C13" s="11">
        <f>0.085343+1.42</f>
        <v>1.505343</v>
      </c>
      <c r="D13" s="8">
        <f>0.085343+1.42</f>
        <v>1.505343</v>
      </c>
      <c r="E13" s="8"/>
    </row>
    <row r="14" ht="34.15" customHeight="1" spans="1:5">
      <c r="A14" s="5" t="s">
        <v>225</v>
      </c>
      <c r="B14" s="5" t="s">
        <v>160</v>
      </c>
      <c r="C14" s="11">
        <v>7.301136</v>
      </c>
      <c r="D14" s="8">
        <v>7.301136</v>
      </c>
      <c r="E14" s="8"/>
    </row>
    <row r="15" ht="34.15" customHeight="1" spans="1:5">
      <c r="A15" s="5" t="s">
        <v>226</v>
      </c>
      <c r="B15" s="5" t="s">
        <v>227</v>
      </c>
      <c r="C15" s="11">
        <v>10.490138</v>
      </c>
      <c r="D15" s="8">
        <v>10.490138</v>
      </c>
      <c r="E15" s="8"/>
    </row>
    <row r="16" ht="34.15" customHeight="1" spans="1:5">
      <c r="A16" s="5" t="s">
        <v>228</v>
      </c>
      <c r="B16" s="5" t="s">
        <v>229</v>
      </c>
      <c r="C16" s="11">
        <f>45.737926+2</f>
        <v>47.737926</v>
      </c>
      <c r="D16" s="28"/>
      <c r="E16" s="28">
        <v>56.04</v>
      </c>
    </row>
    <row r="17" ht="34.15" customHeight="1" spans="1:5">
      <c r="A17" s="5" t="s">
        <v>230</v>
      </c>
      <c r="B17" s="5" t="s">
        <v>231</v>
      </c>
      <c r="C17" s="11">
        <v>6.1</v>
      </c>
      <c r="D17" s="8"/>
      <c r="E17" s="8">
        <v>6.1</v>
      </c>
    </row>
    <row r="18" ht="34.15" customHeight="1" spans="1:5">
      <c r="A18" s="5" t="s">
        <v>232</v>
      </c>
      <c r="B18" s="5" t="s">
        <v>233</v>
      </c>
      <c r="C18" s="11">
        <v>3</v>
      </c>
      <c r="D18" s="8"/>
      <c r="E18" s="8">
        <v>3</v>
      </c>
    </row>
    <row r="19" ht="34.15" customHeight="1" spans="1:5">
      <c r="A19" s="5" t="s">
        <v>234</v>
      </c>
      <c r="B19" s="5" t="s">
        <v>235</v>
      </c>
      <c r="C19" s="11">
        <v>5</v>
      </c>
      <c r="D19" s="8"/>
      <c r="E19" s="8">
        <v>5</v>
      </c>
    </row>
    <row r="20" ht="34.15" customHeight="1" spans="1:5">
      <c r="A20" s="5" t="s">
        <v>236</v>
      </c>
      <c r="B20" s="5" t="s">
        <v>237</v>
      </c>
      <c r="C20" s="11">
        <v>10.3</v>
      </c>
      <c r="D20" s="8"/>
      <c r="E20" s="8">
        <v>10.3</v>
      </c>
    </row>
    <row r="21" ht="34.15" customHeight="1" spans="1:5">
      <c r="A21" s="5" t="s">
        <v>238</v>
      </c>
      <c r="B21" s="5" t="s">
        <v>239</v>
      </c>
      <c r="C21" s="11">
        <v>9.8</v>
      </c>
      <c r="D21" s="8"/>
      <c r="E21" s="8">
        <v>9.8</v>
      </c>
    </row>
    <row r="22" ht="34.15" customHeight="1" spans="1:5">
      <c r="A22" s="5" t="s">
        <v>240</v>
      </c>
      <c r="B22" s="5" t="s">
        <v>241</v>
      </c>
      <c r="C22" s="11">
        <v>1</v>
      </c>
      <c r="D22" s="8"/>
      <c r="E22" s="8">
        <v>1</v>
      </c>
    </row>
    <row r="23" ht="34.15" customHeight="1" spans="1:5">
      <c r="A23" s="5">
        <v>30226</v>
      </c>
      <c r="B23" s="5" t="s">
        <v>242</v>
      </c>
      <c r="C23" s="11">
        <v>5.3</v>
      </c>
      <c r="D23" s="8"/>
      <c r="E23" s="8">
        <v>5.3</v>
      </c>
    </row>
    <row r="24" ht="34.15" customHeight="1" spans="1:5">
      <c r="A24" s="5" t="s">
        <v>243</v>
      </c>
      <c r="B24" s="5" t="s">
        <v>244</v>
      </c>
      <c r="C24" s="11">
        <v>1.216856</v>
      </c>
      <c r="D24" s="8"/>
      <c r="E24" s="8">
        <v>1.216856</v>
      </c>
    </row>
    <row r="25" ht="34.15" customHeight="1" spans="1:5">
      <c r="A25" s="5" t="s">
        <v>245</v>
      </c>
      <c r="B25" s="5" t="s">
        <v>246</v>
      </c>
      <c r="C25" s="11">
        <v>1.52107</v>
      </c>
      <c r="D25" s="8"/>
      <c r="E25" s="8">
        <v>1.52107</v>
      </c>
    </row>
    <row r="26" ht="34.15" customHeight="1" spans="1:5">
      <c r="A26" s="5" t="s">
        <v>247</v>
      </c>
      <c r="B26" s="5" t="s">
        <v>248</v>
      </c>
      <c r="C26" s="11">
        <v>6.5</v>
      </c>
      <c r="D26" s="8"/>
      <c r="E26" s="8">
        <v>6.5</v>
      </c>
    </row>
    <row r="27" ht="34.15" customHeight="1" spans="1:5">
      <c r="A27" s="5" t="s">
        <v>249</v>
      </c>
      <c r="B27" s="5" t="s">
        <v>250</v>
      </c>
      <c r="C27" s="11">
        <v>6.3</v>
      </c>
      <c r="D27" s="8"/>
      <c r="E27" s="8">
        <v>6.3</v>
      </c>
    </row>
    <row r="28" ht="34.15" customHeight="1" spans="1:5">
      <c r="A28" s="9" t="s">
        <v>83</v>
      </c>
      <c r="B28" s="9"/>
      <c r="C28" s="11">
        <f>D28+E28</f>
        <v>158.22</v>
      </c>
      <c r="D28" s="11">
        <v>102.18</v>
      </c>
      <c r="E28" s="11">
        <v>56.04</v>
      </c>
    </row>
    <row r="31" spans="5:5">
      <c r="E31">
        <f>56.04-E28</f>
        <v>0</v>
      </c>
    </row>
  </sheetData>
  <mergeCells count="5">
    <mergeCell ref="A2:E2"/>
    <mergeCell ref="A3:C3"/>
    <mergeCell ref="A4:B4"/>
    <mergeCell ref="C4:E4"/>
    <mergeCell ref="A28:B28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7" sqref="$A7:$XFD7"/>
    </sheetView>
  </sheetViews>
  <sheetFormatPr defaultColWidth="10" defaultRowHeight="13.5" outlineLevelRow="6"/>
  <cols>
    <col min="1" max="1" width="13.375" customWidth="1"/>
    <col min="2" max="2" width="11.375" customWidth="1"/>
    <col min="3" max="3" width="9.75" customWidth="1"/>
    <col min="4" max="4" width="4.625" customWidth="1"/>
    <col min="5" max="5" width="10.5" customWidth="1"/>
    <col min="6" max="6" width="12.5" customWidth="1"/>
    <col min="7" max="7" width="7.375" customWidth="1"/>
    <col min="8" max="8" width="10.375" customWidth="1"/>
    <col min="9" max="9" width="9.125" customWidth="1"/>
    <col min="10" max="10" width="4.625" customWidth="1"/>
    <col min="11" max="11" width="10.5" customWidth="1"/>
    <col min="12" max="12" width="11.25" customWidth="1"/>
    <col min="13" max="13" width="8" customWidth="1"/>
    <col min="14" max="14" width="9.5" customWidth="1"/>
    <col min="15" max="15" width="8.875" customWidth="1"/>
    <col min="16" max="16" width="4.625" customWidth="1"/>
    <col min="17" max="17" width="10.625" customWidth="1"/>
    <col min="18" max="18" width="14.625" customWidth="1"/>
    <col min="19" max="19" width="8" customWidth="1"/>
    <col min="20" max="20" width="9.76666666666667" customWidth="1"/>
  </cols>
  <sheetData>
    <row r="1" ht="22.75" customHeight="1" spans="1:8">
      <c r="A1" s="2" t="s">
        <v>14</v>
      </c>
      <c r="C1" s="2"/>
      <c r="D1" s="2"/>
      <c r="E1" s="2"/>
      <c r="F1" s="2"/>
      <c r="G1" s="2"/>
      <c r="H1" s="2" t="s">
        <v>79</v>
      </c>
    </row>
    <row r="2" ht="56.95" customHeight="1" spans="1:19">
      <c r="A2" s="3" t="s">
        <v>251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2.75" customHeight="1" spans="1:19">
      <c r="A3" s="2"/>
      <c r="B3" s="2"/>
      <c r="C3" s="2"/>
      <c r="D3" s="2"/>
      <c r="E3" s="2"/>
      <c r="F3" s="2"/>
      <c r="G3" s="21"/>
      <c r="R3" s="26" t="s">
        <v>27</v>
      </c>
      <c r="S3" s="27"/>
    </row>
    <row r="4" ht="28.45" customHeight="1" spans="1:19">
      <c r="A4" s="22" t="s">
        <v>252</v>
      </c>
      <c r="B4" s="22" t="s">
        <v>253</v>
      </c>
      <c r="C4" s="22"/>
      <c r="D4" s="22"/>
      <c r="E4" s="22"/>
      <c r="F4" s="22"/>
      <c r="G4" s="22"/>
      <c r="H4" s="22" t="s">
        <v>254</v>
      </c>
      <c r="I4" s="22"/>
      <c r="J4" s="22"/>
      <c r="K4" s="22"/>
      <c r="L4" s="22"/>
      <c r="M4" s="22"/>
      <c r="N4" s="22" t="s">
        <v>255</v>
      </c>
      <c r="O4" s="22"/>
      <c r="P4" s="22"/>
      <c r="Q4" s="22"/>
      <c r="R4" s="22"/>
      <c r="S4" s="22"/>
    </row>
    <row r="5" ht="28.45" customHeight="1" spans="1:19">
      <c r="A5" s="22"/>
      <c r="B5" s="22" t="s">
        <v>256</v>
      </c>
      <c r="C5" s="22" t="s">
        <v>257</v>
      </c>
      <c r="D5" s="22" t="s">
        <v>258</v>
      </c>
      <c r="E5" s="22"/>
      <c r="F5" s="22"/>
      <c r="G5" s="22" t="s">
        <v>241</v>
      </c>
      <c r="H5" s="22" t="s">
        <v>256</v>
      </c>
      <c r="I5" s="22" t="s">
        <v>257</v>
      </c>
      <c r="J5" s="22" t="s">
        <v>258</v>
      </c>
      <c r="K5" s="22"/>
      <c r="L5" s="22"/>
      <c r="M5" s="22" t="s">
        <v>241</v>
      </c>
      <c r="N5" s="22" t="s">
        <v>256</v>
      </c>
      <c r="O5" s="22" t="s">
        <v>257</v>
      </c>
      <c r="P5" s="22" t="s">
        <v>258</v>
      </c>
      <c r="Q5" s="22"/>
      <c r="R5" s="22"/>
      <c r="S5" s="22" t="s">
        <v>241</v>
      </c>
    </row>
    <row r="6" ht="34.15" customHeight="1" spans="1:19">
      <c r="A6" s="22"/>
      <c r="B6" s="22"/>
      <c r="C6" s="22"/>
      <c r="D6" s="22" t="s">
        <v>85</v>
      </c>
      <c r="E6" s="22" t="s">
        <v>259</v>
      </c>
      <c r="F6" s="22" t="s">
        <v>248</v>
      </c>
      <c r="G6" s="22"/>
      <c r="H6" s="22"/>
      <c r="I6" s="22"/>
      <c r="J6" s="22" t="s">
        <v>85</v>
      </c>
      <c r="K6" s="22" t="s">
        <v>259</v>
      </c>
      <c r="L6" s="22" t="s">
        <v>248</v>
      </c>
      <c r="M6" s="22"/>
      <c r="N6" s="22"/>
      <c r="O6" s="22"/>
      <c r="P6" s="22" t="s">
        <v>85</v>
      </c>
      <c r="Q6" s="22" t="s">
        <v>259</v>
      </c>
      <c r="R6" s="22" t="s">
        <v>248</v>
      </c>
      <c r="S6" s="22"/>
    </row>
    <row r="7" customFormat="1" ht="34.15" customHeight="1" spans="1:19">
      <c r="A7" s="23" t="s">
        <v>260</v>
      </c>
      <c r="B7" s="24"/>
      <c r="C7" s="25"/>
      <c r="D7" s="24"/>
      <c r="E7" s="25"/>
      <c r="F7" s="25"/>
      <c r="G7" s="25"/>
      <c r="H7" s="24">
        <v>9.3</v>
      </c>
      <c r="I7" s="25"/>
      <c r="J7" s="24">
        <v>7.3</v>
      </c>
      <c r="K7" s="25"/>
      <c r="L7" s="25">
        <v>7.3</v>
      </c>
      <c r="M7" s="25">
        <v>2</v>
      </c>
      <c r="N7" s="24">
        <v>10.3</v>
      </c>
      <c r="O7" s="25">
        <v>0</v>
      </c>
      <c r="P7" s="24">
        <v>7.3</v>
      </c>
      <c r="Q7" s="25">
        <v>0</v>
      </c>
      <c r="R7" s="25">
        <v>7.3</v>
      </c>
      <c r="S7" s="25">
        <v>3</v>
      </c>
    </row>
  </sheetData>
  <mergeCells count="19">
    <mergeCell ref="A2:S2"/>
    <mergeCell ref="A3:F3"/>
    <mergeCell ref="R3:S3"/>
    <mergeCell ref="B4:G4"/>
    <mergeCell ref="H4:M4"/>
    <mergeCell ref="N4:S4"/>
    <mergeCell ref="D5:F5"/>
    <mergeCell ref="J5:L5"/>
    <mergeCell ref="P5:R5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B12" sqref="B12"/>
    </sheetView>
  </sheetViews>
  <sheetFormatPr defaultColWidth="10" defaultRowHeight="13.5" outlineLevelCol="4"/>
  <cols>
    <col min="1" max="1" width="15.3833333333333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2" t="s">
        <v>16</v>
      </c>
      <c r="B1" s="2"/>
      <c r="C1" s="2"/>
      <c r="D1" s="2"/>
      <c r="E1" s="2" t="s">
        <v>79</v>
      </c>
    </row>
    <row r="2" ht="56.95" customHeight="1" spans="1:5">
      <c r="A2" s="3" t="s">
        <v>261</v>
      </c>
      <c r="B2" s="3"/>
      <c r="C2" s="3"/>
      <c r="D2" s="3"/>
      <c r="E2" s="3"/>
    </row>
    <row r="3" ht="22.75" customHeight="1" spans="1:5">
      <c r="A3" s="2"/>
      <c r="B3" s="2"/>
      <c r="C3" s="2"/>
      <c r="D3" s="2"/>
      <c r="E3" s="13" t="s">
        <v>27</v>
      </c>
    </row>
    <row r="4" ht="28.45" customHeight="1" spans="1:5">
      <c r="A4" s="4" t="s">
        <v>101</v>
      </c>
      <c r="B4" s="4" t="s">
        <v>102</v>
      </c>
      <c r="C4" s="4" t="s">
        <v>262</v>
      </c>
      <c r="D4" s="4"/>
      <c r="E4" s="4"/>
    </row>
    <row r="5" ht="28.45" customHeight="1" spans="1:5">
      <c r="A5" s="4"/>
      <c r="B5" s="4"/>
      <c r="C5" s="4" t="s">
        <v>83</v>
      </c>
      <c r="D5" s="4" t="s">
        <v>103</v>
      </c>
      <c r="E5" s="4" t="s">
        <v>104</v>
      </c>
    </row>
    <row r="6" ht="34.15" customHeight="1" spans="1:5">
      <c r="A6" s="15"/>
      <c r="B6" s="15"/>
      <c r="C6" s="16"/>
      <c r="D6" s="17"/>
      <c r="E6" s="17"/>
    </row>
    <row r="7" ht="34.15" customHeight="1" spans="1:5">
      <c r="A7" s="15"/>
      <c r="B7" s="15"/>
      <c r="C7" s="16"/>
      <c r="D7" s="17"/>
      <c r="E7" s="17"/>
    </row>
    <row r="8" ht="34.15" customHeight="1" spans="1:5">
      <c r="A8" s="15"/>
      <c r="B8" s="18"/>
      <c r="C8" s="16"/>
      <c r="D8" s="19"/>
      <c r="E8" s="19"/>
    </row>
    <row r="9" ht="34.15" customHeight="1" spans="1:5">
      <c r="A9" s="20"/>
      <c r="B9" s="4" t="s">
        <v>204</v>
      </c>
      <c r="C9" s="16"/>
      <c r="D9" s="16"/>
      <c r="E9" s="16"/>
    </row>
    <row r="10" spans="1:1">
      <c r="A10" t="s">
        <v>263</v>
      </c>
    </row>
  </sheetData>
  <mergeCells count="5">
    <mergeCell ref="A2:E2"/>
    <mergeCell ref="A3:C3"/>
    <mergeCell ref="C4:E4"/>
    <mergeCell ref="A4:A5"/>
    <mergeCell ref="B4:B5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9国有资本经营预算</vt:lpstr>
      <vt:lpstr>10部门项目支出</vt:lpstr>
      <vt:lpstr>11项目绩效目标表</vt:lpstr>
      <vt:lpstr>12政府采购预算表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崔海静</cp:lastModifiedBy>
  <dcterms:created xsi:type="dcterms:W3CDTF">2022-05-13T16:23:00Z</dcterms:created>
  <dcterms:modified xsi:type="dcterms:W3CDTF">2023-03-16T04:20:13Z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9452105AE5234A4F87A0EAF998F62202</vt:lpwstr>
  </property>
  <property fmtid="{D5CDD505-2E9C-101B-9397-08002B2CF9AE}" pid="3" name="KSOProductBuildVer">
    <vt:lpwstr>2052-11.1.0.13703</vt:lpwstr>
  </property>
</Properties>
</file>